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rigorova\Desktop\Програмни отчети 2021\Програмен отчет към 30.06.2021 г\"/>
    </mc:Choice>
  </mc:AlternateContent>
  <bookViews>
    <workbookView xWindow="0" yWindow="0" windowWidth="28800" windowHeight="12300"/>
  </bookViews>
  <sheets>
    <sheet name="пол+прог" sheetId="2" r:id="rId1"/>
    <sheet name="Прог" sheetId="1" r:id="rId2"/>
  </sheets>
  <definedNames>
    <definedName name="_xlnm.Print_Area" localSheetId="0">'пол+прог'!$A$1:$H$43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4" i="1" l="1"/>
  <c r="G229" i="1" l="1"/>
  <c r="F229" i="1"/>
  <c r="E229" i="1"/>
  <c r="D229" i="1"/>
  <c r="C229" i="1"/>
  <c r="B229" i="1"/>
  <c r="G236" i="1" l="1"/>
  <c r="F236" i="1"/>
  <c r="E236" i="1"/>
  <c r="D236" i="1"/>
  <c r="F145" i="1" l="1"/>
  <c r="C236" i="1" l="1"/>
  <c r="B236" i="1"/>
  <c r="D230" i="1"/>
  <c r="E230" i="1"/>
  <c r="F230" i="1"/>
  <c r="G230" i="1"/>
  <c r="D231" i="1"/>
  <c r="E231" i="1"/>
  <c r="F231" i="1"/>
  <c r="G231" i="1"/>
  <c r="D232" i="1"/>
  <c r="E232" i="1"/>
  <c r="F232" i="1"/>
  <c r="G232" i="1"/>
  <c r="D224" i="1"/>
  <c r="F224" i="1"/>
  <c r="G224" i="1"/>
  <c r="D225" i="1"/>
  <c r="E225" i="1"/>
  <c r="F225" i="1"/>
  <c r="G225" i="1"/>
  <c r="B232" i="1"/>
  <c r="C232" i="1"/>
  <c r="B231" i="1"/>
  <c r="C231" i="1"/>
  <c r="C230" i="1"/>
  <c r="B230" i="1"/>
  <c r="A230" i="1"/>
  <c r="A232" i="1"/>
  <c r="A231" i="1"/>
  <c r="B224" i="1"/>
  <c r="C224" i="1"/>
  <c r="B225" i="1"/>
  <c r="C225" i="1"/>
  <c r="C223" i="1"/>
  <c r="D223" i="1"/>
  <c r="E223" i="1"/>
  <c r="F223" i="1"/>
  <c r="G223" i="1"/>
  <c r="B223" i="1"/>
  <c r="B29" i="1" l="1"/>
  <c r="C29" i="1"/>
  <c r="D29" i="1"/>
  <c r="E29" i="1"/>
  <c r="F29" i="1"/>
  <c r="G29" i="1"/>
  <c r="B35" i="1"/>
  <c r="C35" i="1"/>
  <c r="D35" i="1"/>
  <c r="E35" i="1"/>
  <c r="F35" i="1"/>
  <c r="G35" i="1"/>
  <c r="F208" i="1"/>
  <c r="D208" i="1"/>
  <c r="G208" i="1"/>
  <c r="E208" i="1"/>
  <c r="C208" i="1"/>
  <c r="B208" i="1"/>
  <c r="G202" i="1"/>
  <c r="F202" i="1"/>
  <c r="E202" i="1"/>
  <c r="D202" i="1"/>
  <c r="C202" i="1"/>
  <c r="B202" i="1"/>
  <c r="G189" i="1"/>
  <c r="F189" i="1"/>
  <c r="E189" i="1"/>
  <c r="D189" i="1"/>
  <c r="C189" i="1"/>
  <c r="B189" i="1"/>
  <c r="G183" i="1"/>
  <c r="F183" i="1"/>
  <c r="E183" i="1"/>
  <c r="D183" i="1"/>
  <c r="C183" i="1"/>
  <c r="B183" i="1"/>
  <c r="G170" i="1"/>
  <c r="F170" i="1"/>
  <c r="E170" i="1"/>
  <c r="D170" i="1"/>
  <c r="C170" i="1"/>
  <c r="B170" i="1"/>
  <c r="G164" i="1"/>
  <c r="F164" i="1"/>
  <c r="E164" i="1"/>
  <c r="D164" i="1"/>
  <c r="C164" i="1"/>
  <c r="B164" i="1"/>
  <c r="G151" i="1"/>
  <c r="F151" i="1"/>
  <c r="E151" i="1"/>
  <c r="D151" i="1"/>
  <c r="C151" i="1"/>
  <c r="B151" i="1"/>
  <c r="G145" i="1"/>
  <c r="E145" i="1"/>
  <c r="D145" i="1"/>
  <c r="C145" i="1"/>
  <c r="B145" i="1"/>
  <c r="G131" i="1"/>
  <c r="F131" i="1"/>
  <c r="E131" i="1"/>
  <c r="D131" i="1"/>
  <c r="C131" i="1"/>
  <c r="B131" i="1"/>
  <c r="G125" i="1"/>
  <c r="F125" i="1"/>
  <c r="E125" i="1"/>
  <c r="D125" i="1"/>
  <c r="C125" i="1"/>
  <c r="B125" i="1"/>
  <c r="G112" i="1"/>
  <c r="F112" i="1"/>
  <c r="E112" i="1"/>
  <c r="D112" i="1"/>
  <c r="C112" i="1"/>
  <c r="B112" i="1"/>
  <c r="G106" i="1"/>
  <c r="F106" i="1"/>
  <c r="E106" i="1"/>
  <c r="D106" i="1"/>
  <c r="C106" i="1"/>
  <c r="B106" i="1"/>
  <c r="G93" i="1"/>
  <c r="F93" i="1"/>
  <c r="E93" i="1"/>
  <c r="D93" i="1"/>
  <c r="C93" i="1"/>
  <c r="B93" i="1"/>
  <c r="G87" i="1"/>
  <c r="F87" i="1"/>
  <c r="E87" i="1"/>
  <c r="D87" i="1"/>
  <c r="C87" i="1"/>
  <c r="B87" i="1"/>
  <c r="G74" i="1"/>
  <c r="F74" i="1"/>
  <c r="E74" i="1"/>
  <c r="D74" i="1"/>
  <c r="C74" i="1"/>
  <c r="B74" i="1"/>
  <c r="G68" i="1"/>
  <c r="F68" i="1"/>
  <c r="E68" i="1"/>
  <c r="D68" i="1"/>
  <c r="C68" i="1"/>
  <c r="B68" i="1"/>
  <c r="G55" i="1"/>
  <c r="F55" i="1"/>
  <c r="E55" i="1"/>
  <c r="D55" i="1"/>
  <c r="C55" i="1"/>
  <c r="B55" i="1"/>
  <c r="G49" i="1"/>
  <c r="F49" i="1"/>
  <c r="E49" i="1"/>
  <c r="D49" i="1"/>
  <c r="C49" i="1"/>
  <c r="B49" i="1"/>
  <c r="G211" i="1" l="1"/>
  <c r="G39" i="1"/>
  <c r="H16" i="2" s="1"/>
  <c r="E39" i="1"/>
  <c r="F16" i="2" s="1"/>
  <c r="C39" i="1"/>
  <c r="D16" i="2" s="1"/>
  <c r="D39" i="1"/>
  <c r="E16" i="2" s="1"/>
  <c r="F39" i="1"/>
  <c r="G16" i="2" s="1"/>
  <c r="E77" i="1"/>
  <c r="F20" i="2" s="1"/>
  <c r="E115" i="1"/>
  <c r="F24" i="2" s="1"/>
  <c r="C173" i="1"/>
  <c r="D27" i="2" s="1"/>
  <c r="C135" i="1"/>
  <c r="D25" i="2" s="1"/>
  <c r="G135" i="1"/>
  <c r="H25" i="2" s="1"/>
  <c r="B173" i="1"/>
  <c r="C27" i="2" s="1"/>
  <c r="F173" i="1"/>
  <c r="G27" i="2" s="1"/>
  <c r="B39" i="1"/>
  <c r="C16" i="2" s="1"/>
  <c r="E211" i="1"/>
  <c r="F29" i="2" s="1"/>
  <c r="D173" i="1"/>
  <c r="E27" i="2" s="1"/>
  <c r="B135" i="1"/>
  <c r="C25" i="2" s="1"/>
  <c r="F135" i="1"/>
  <c r="G25" i="2" s="1"/>
  <c r="C115" i="1"/>
  <c r="D24" i="2" s="1"/>
  <c r="G115" i="1"/>
  <c r="H24" i="2" s="1"/>
  <c r="C77" i="1"/>
  <c r="G77" i="1"/>
  <c r="H20" i="2" s="1"/>
  <c r="D58" i="1"/>
  <c r="E19" i="2" s="1"/>
  <c r="D77" i="1"/>
  <c r="E20" i="2" s="1"/>
  <c r="D96" i="1"/>
  <c r="E23" i="2" s="1"/>
  <c r="D115" i="1"/>
  <c r="E24" i="2" s="1"/>
  <c r="D135" i="1"/>
  <c r="E25" i="2" s="1"/>
  <c r="E154" i="1"/>
  <c r="F26" i="2" s="1"/>
  <c r="E173" i="1"/>
  <c r="F27" i="2" s="1"/>
  <c r="E192" i="1"/>
  <c r="F28" i="2" s="1"/>
  <c r="H29" i="2"/>
  <c r="C58" i="1"/>
  <c r="D19" i="2" s="1"/>
  <c r="G58" i="1"/>
  <c r="H19" i="2" s="1"/>
  <c r="E58" i="1"/>
  <c r="F19" i="2" s="1"/>
  <c r="C96" i="1"/>
  <c r="D23" i="2" s="1"/>
  <c r="G96" i="1"/>
  <c r="H23" i="2" s="1"/>
  <c r="E96" i="1"/>
  <c r="F23" i="2" s="1"/>
  <c r="E135" i="1"/>
  <c r="F25" i="2" s="1"/>
  <c r="D154" i="1"/>
  <c r="E26" i="2" s="1"/>
  <c r="B154" i="1"/>
  <c r="C26" i="2" s="1"/>
  <c r="F154" i="1"/>
  <c r="G26" i="2" s="1"/>
  <c r="D192" i="1"/>
  <c r="E28" i="2" s="1"/>
  <c r="B192" i="1"/>
  <c r="C28" i="2" s="1"/>
  <c r="F192" i="1"/>
  <c r="G28" i="2" s="1"/>
  <c r="B211" i="1"/>
  <c r="C29" i="2" s="1"/>
  <c r="D211" i="1"/>
  <c r="E29" i="2" s="1"/>
  <c r="B58" i="1"/>
  <c r="C19" i="2" s="1"/>
  <c r="F58" i="1"/>
  <c r="G19" i="2" s="1"/>
  <c r="B77" i="1"/>
  <c r="C20" i="2" s="1"/>
  <c r="F77" i="1"/>
  <c r="G20" i="2" s="1"/>
  <c r="B96" i="1"/>
  <c r="C23" i="2" s="1"/>
  <c r="F96" i="1"/>
  <c r="G23" i="2" s="1"/>
  <c r="B115" i="1"/>
  <c r="C24" i="2" s="1"/>
  <c r="F115" i="1"/>
  <c r="G24" i="2" s="1"/>
  <c r="C154" i="1"/>
  <c r="D26" i="2" s="1"/>
  <c r="G154" i="1"/>
  <c r="H26" i="2" s="1"/>
  <c r="G173" i="1"/>
  <c r="H27" i="2" s="1"/>
  <c r="C192" i="1"/>
  <c r="D28" i="2" s="1"/>
  <c r="G192" i="1"/>
  <c r="H28" i="2" s="1"/>
  <c r="C211" i="1"/>
  <c r="D29" i="2" s="1"/>
  <c r="F211" i="1"/>
  <c r="G29" i="2" s="1"/>
  <c r="G18" i="2" l="1"/>
  <c r="G22" i="2"/>
  <c r="C22" i="2"/>
  <c r="C18" i="2"/>
  <c r="D20" i="2"/>
  <c r="D18" i="2" s="1"/>
  <c r="H22" i="2"/>
  <c r="H18" i="2"/>
  <c r="F22" i="2"/>
  <c r="F18" i="2"/>
  <c r="D22" i="2"/>
  <c r="E22" i="2"/>
  <c r="E18" i="2"/>
  <c r="G227" i="1"/>
  <c r="F227" i="1"/>
  <c r="E227" i="1"/>
  <c r="D227" i="1"/>
  <c r="C227" i="1"/>
  <c r="B227" i="1"/>
  <c r="G221" i="1"/>
  <c r="F221" i="1"/>
  <c r="E221" i="1"/>
  <c r="D221" i="1"/>
  <c r="C221" i="1"/>
  <c r="B221" i="1"/>
  <c r="B16" i="1"/>
  <c r="C234" i="1" l="1"/>
  <c r="E234" i="1"/>
  <c r="G234" i="1"/>
  <c r="B234" i="1"/>
  <c r="F234" i="1"/>
  <c r="D234" i="1"/>
  <c r="C16" i="1"/>
  <c r="D16" i="1"/>
  <c r="E16" i="1"/>
  <c r="F16" i="1"/>
  <c r="G16" i="1"/>
  <c r="C10" i="1"/>
  <c r="D10" i="1"/>
  <c r="E10" i="1"/>
  <c r="F10" i="1"/>
  <c r="G10" i="1"/>
  <c r="B10" i="1"/>
  <c r="B19" i="1" s="1"/>
  <c r="C15" i="2" s="1"/>
  <c r="C14" i="2" s="1"/>
  <c r="C32" i="2" s="1"/>
  <c r="C19" i="1" l="1"/>
  <c r="D15" i="2" s="1"/>
  <c r="D14" i="2" s="1"/>
  <c r="D32" i="2" s="1"/>
  <c r="G19" i="1"/>
  <c r="H15" i="2" s="1"/>
  <c r="H14" i="2" s="1"/>
  <c r="H32" i="2" s="1"/>
  <c r="E19" i="1"/>
  <c r="F15" i="2" s="1"/>
  <c r="F14" i="2" s="1"/>
  <c r="F32" i="2" s="1"/>
  <c r="D19" i="1"/>
  <c r="E15" i="2" s="1"/>
  <c r="E14" i="2" s="1"/>
  <c r="E32" i="2" s="1"/>
  <c r="F19" i="1"/>
  <c r="G14" i="2" s="1"/>
  <c r="G32" i="2" s="1"/>
</calcChain>
</file>

<file path=xl/sharedStrings.xml><?xml version="1.0" encoding="utf-8"?>
<sst xmlns="http://schemas.openxmlformats.org/spreadsheetml/2006/main" count="374" uniqueCount="76">
  <si>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</si>
  <si>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</si>
  <si>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</si>
  <si>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</si>
  <si>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</si>
  <si>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</si>
  <si>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</si>
  <si>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</si>
  <si>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</si>
  <si>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</si>
  <si>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</si>
  <si>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</si>
  <si>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</si>
  <si>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</si>
  <si>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</si>
  <si>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</si>
  <si>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Общо разходи</t>
  </si>
  <si>
    <t>от тях:</t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</si>
  <si>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</si>
  <si>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</si>
  <si>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1100.01.00</t>
  </si>
  <si>
    <t>1100.01.01</t>
  </si>
  <si>
    <t>1100.01.02</t>
  </si>
  <si>
    <t>Политика в областта на "Развитието на ефективна дипломатическа служба"</t>
  </si>
  <si>
    <t>Бюджетна програма  "Администриране и осигуряване на дипломатическата служба"</t>
  </si>
  <si>
    <t>Бюджетна програма "Управление на задграничните представителства и подкрепа на българските граждани в чужбина"</t>
  </si>
  <si>
    <t>Бюджетна програма "Публични дейности"</t>
  </si>
  <si>
    <t>Бюджетна програма "Културна дипломация"</t>
  </si>
  <si>
    <t>1100.02.01</t>
  </si>
  <si>
    <t>1100.02.02</t>
  </si>
  <si>
    <t>1100.03.00</t>
  </si>
  <si>
    <t>Политика в областта на "Активната двустранна и многостранна дипломация"</t>
  </si>
  <si>
    <t>1100.03.01</t>
  </si>
  <si>
    <t>Бюджетна програма "Принос за формиране на политики на ЕС и НАТО"</t>
  </si>
  <si>
    <t>1100.03.02</t>
  </si>
  <si>
    <t>Бюджетна програма "Двустранни отношения"</t>
  </si>
  <si>
    <t>1100.03.03</t>
  </si>
  <si>
    <t>Бюджетна програма "Международно сътрудничество"</t>
  </si>
  <si>
    <t>1100.03.04</t>
  </si>
  <si>
    <t>Бюджетна програма "Европейска политика"</t>
  </si>
  <si>
    <t>1100.03.05</t>
  </si>
  <si>
    <t>Бюджетна програма "Визова политика и управление при кризи"</t>
  </si>
  <si>
    <t>1100.03.06</t>
  </si>
  <si>
    <t>Бюджетна програма "Осигуряване и контрол на външнополитическата дейност"</t>
  </si>
  <si>
    <t>1100.03.07</t>
  </si>
  <si>
    <t>Бюджетна програма "Международно сътрудничество за развитие и хуманитарна помощ"</t>
  </si>
  <si>
    <t xml:space="preserve">Изпаднали в беда български граждани в чужбина
</t>
  </si>
  <si>
    <t>Официална помощ за развитие и хуманитарна помощ</t>
  </si>
  <si>
    <t>Съгласно Заповед №95-00-455/25.10.2017 г.</t>
  </si>
  <si>
    <r>
      <t xml:space="preserve">Политика в областта на </t>
    </r>
    <r>
      <rPr>
        <b/>
        <sz val="10"/>
        <color theme="1"/>
        <rFont val="Cambria"/>
        <family val="1"/>
        <charset val="204"/>
        <scheme val="major"/>
      </rPr>
      <t>"Публичната дипломация"</t>
    </r>
  </si>
  <si>
    <r>
      <t>1100.01.01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„Администриране и осигуряване на дипломатическата служба"</t>
    </r>
  </si>
  <si>
    <r>
      <t>1100.01.02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„Управление на задграничните представителства и подкрепа на българските граждани в чужбина"</t>
    </r>
  </si>
  <si>
    <r>
      <t>1100.02.01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„Публични дейности"</t>
    </r>
  </si>
  <si>
    <r>
      <t>1100.02.02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„Културна дипломация"</t>
    </r>
  </si>
  <si>
    <r>
      <t>1100.03.01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„Принос за формиране на политики на ЕС и НАТО"</t>
    </r>
  </si>
  <si>
    <r>
      <t>1100.03.02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„Двустранни отношения"</t>
    </r>
  </si>
  <si>
    <r>
      <t>1100.03.03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сътрудничество"</t>
    </r>
  </si>
  <si>
    <r>
      <t>1100.03.04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„Европейска политика"</t>
    </r>
  </si>
  <si>
    <r>
      <t>1100.03.05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„Визова политика и управление при кризи"</t>
    </r>
  </si>
  <si>
    <r>
      <t>1100.03.06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„Осигуряване и контрол на външнополитическата дейност"</t>
    </r>
  </si>
  <si>
    <r>
      <t>1100.03.07</t>
    </r>
    <r>
      <rPr>
        <b/>
        <sz val="10"/>
        <color theme="1"/>
        <rFont val="Cambria"/>
        <family val="1"/>
        <charset val="204"/>
        <scheme val="major"/>
      </rPr>
      <t xml:space="preserve"> - Бюджетна програма „Международно сътрудничество за развитие и хуманитарни въпроси"</t>
    </r>
  </si>
  <si>
    <r>
      <t>Общо разходи по</t>
    </r>
    <r>
      <rPr>
        <b/>
        <sz val="10"/>
        <color theme="1"/>
        <rFont val="Cambria"/>
        <family val="1"/>
        <charset val="204"/>
        <scheme val="major"/>
      </rPr>
      <t xml:space="preserve"> бюджетните програми на Министерство на външните работи</t>
    </r>
  </si>
  <si>
    <t>Отчет на разходите по области на политики/функционални области и бюджетни програми</t>
  </si>
  <si>
    <t>Членски внос в Бюжета на Съвета на Европа, Редовния бюджет на ООН, Организацията на Североатлантическия договор и за участие в други международни организации</t>
  </si>
  <si>
    <t>…</t>
  </si>
  <si>
    <t>Закон 2021</t>
  </si>
  <si>
    <t>Уточнен план 2021 г.</t>
  </si>
  <si>
    <t>31 март 2021 г.</t>
  </si>
  <si>
    <t>30 юни 2021 г.</t>
  </si>
  <si>
    <t>30 септември 2021 г.</t>
  </si>
  <si>
    <t>31 декември 2021 г.</t>
  </si>
  <si>
    <t xml:space="preserve">Наименование на областта на политика/функционалната област /бюджетната програма </t>
  </si>
  <si>
    <t>* Класификационен код съгласно Решение № 891 на Министерския съвет от 2020 г.</t>
  </si>
  <si>
    <t>към 30.06. 2021 г.</t>
  </si>
  <si>
    <t>на Министерство на външните работи към 30.06.2021 г.</t>
  </si>
  <si>
    <t>към 30.06.2021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</si>
</sst>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Times New Roman"/>
      <family val="2"/>
    </font>
    <font>
      <b/>
      <sz val="12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b/>
      <sz val="10"/>
      <color rgb="FF000000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indexed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3" fontId="0" fillId="0" borderId="0" xfId="0" applyNumberFormat="1"/>
    <xf numFmtId="3" fontId="0" fillId="0" borderId="0" xfId="0" applyNumberFormat="1" applyFill="1"/>
    <xf numFmtId="0" fontId="3" fillId="0" borderId="0" xfId="0" applyFont="1" applyAlignment="1">
      <alignment horizontal="justify" vertical="center"/>
    </xf>
    <xf numFmtId="0" fontId="4" fillId="0" borderId="0" xfId="0" applyFont="1"/>
    <xf numFmtId="3" fontId="4" fillId="0" borderId="0" xfId="0" applyNumberFormat="1" applyFont="1"/>
    <xf numFmtId="0" fontId="5" fillId="0" borderId="0" xfId="0" applyFont="1" applyAlignment="1">
      <alignment horizontal="right" vertical="center" indent="15"/>
    </xf>
    <xf numFmtId="3" fontId="5" fillId="0" borderId="0" xfId="0" applyNumberFormat="1" applyFont="1" applyFill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3" fontId="4" fillId="0" borderId="0" xfId="0" applyNumberFormat="1" applyFont="1" applyAlignment="1">
      <alignment wrapText="1"/>
    </xf>
    <xf numFmtId="3" fontId="8" fillId="0" borderId="0" xfId="0" applyNumberFormat="1" applyFont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 applyAlignment="1">
      <alignment horizontal="left" wrapText="1"/>
    </xf>
    <xf numFmtId="3" fontId="4" fillId="0" borderId="4" xfId="0" applyNumberFormat="1" applyFont="1" applyBorder="1" applyAlignment="1">
      <alignment vertical="center" wrapText="1"/>
    </xf>
    <xf numFmtId="3" fontId="5" fillId="2" borderId="4" xfId="0" applyNumberFormat="1" applyFont="1" applyFill="1" applyBorder="1" applyAlignment="1">
      <alignment vertical="center" wrapText="1"/>
    </xf>
    <xf numFmtId="3" fontId="4" fillId="0" borderId="4" xfId="0" applyNumberFormat="1" applyFont="1" applyBorder="1" applyAlignment="1">
      <alignment horizontal="left" vertical="center" wrapText="1" indent="1"/>
    </xf>
    <xf numFmtId="3" fontId="4" fillId="0" borderId="6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1"/>
    </xf>
    <xf numFmtId="3" fontId="4" fillId="0" borderId="3" xfId="0" applyNumberFormat="1" applyFont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3" fontId="4" fillId="0" borderId="7" xfId="0" applyNumberFormat="1" applyFont="1" applyBorder="1" applyAlignment="1">
      <alignment horizontal="right" vertical="center" wrapText="1"/>
    </xf>
    <xf numFmtId="3" fontId="12" fillId="0" borderId="12" xfId="0" applyNumberFormat="1" applyFont="1" applyFill="1" applyBorder="1" applyAlignment="1" applyProtection="1">
      <alignment vertical="top"/>
      <protection locked="0"/>
    </xf>
    <xf numFmtId="0" fontId="5" fillId="0" borderId="5" xfId="0" applyFont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8" xfId="0" quotePrefix="1" applyFont="1" applyBorder="1" applyAlignment="1">
      <alignment horizontal="center" vertical="center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3" fontId="6" fillId="0" borderId="1" xfId="0" applyNumberFormat="1" applyFont="1" applyBorder="1" applyAlignment="1">
      <alignment horizontal="justify" vertical="center" wrapText="1"/>
    </xf>
    <xf numFmtId="3" fontId="6" fillId="0" borderId="2" xfId="0" applyNumberFormat="1" applyFont="1" applyBorder="1" applyAlignment="1">
      <alignment horizontal="justify" vertical="center" wrapText="1"/>
    </xf>
    <xf numFmtId="3" fontId="6" fillId="0" borderId="3" xfId="0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H45"/>
  <sheetViews>
    <sheetView tabSelected="1" topLeftCell="A25" zoomScale="115" zoomScaleNormal="115" workbookViewId="0">
      <selection activeCell="A35" sqref="A35"/>
    </sheetView>
  </sheetViews>
  <sheetFormatPr defaultRowHeight="12.75" x14ac:dyDescent="0.2"/>
  <cols>
    <col min="1" max="1" width="15" style="6" customWidth="1"/>
    <col min="2" max="2" width="47.33203125" style="6" customWidth="1"/>
    <col min="3" max="3" width="17.1640625" style="7" customWidth="1"/>
    <col min="4" max="4" width="13.6640625" style="7" customWidth="1"/>
    <col min="5" max="6" width="12.83203125" style="7" customWidth="1"/>
    <col min="7" max="7" width="15.6640625" style="7" customWidth="1"/>
    <col min="8" max="8" width="14.33203125" style="7" customWidth="1"/>
  </cols>
  <sheetData>
    <row r="3" spans="1:8" ht="15.75" x14ac:dyDescent="0.2">
      <c r="A3" s="53" t="s">
        <v>14</v>
      </c>
      <c r="B3" s="53"/>
      <c r="C3" s="53"/>
      <c r="D3" s="53"/>
      <c r="E3" s="53"/>
      <c r="F3" s="53"/>
      <c r="G3" s="53"/>
      <c r="H3" s="53"/>
    </row>
    <row r="4" spans="1:8" ht="15.75" x14ac:dyDescent="0.2">
      <c r="A4" s="54" t="s">
        <v>74</v>
      </c>
      <c r="B4" s="54"/>
      <c r="C4" s="54"/>
      <c r="D4" s="54"/>
      <c r="E4" s="54"/>
      <c r="F4" s="54"/>
      <c r="G4" s="54"/>
      <c r="H4" s="54"/>
    </row>
    <row r="5" spans="1:8" x14ac:dyDescent="0.2">
      <c r="A5" s="55" t="s">
        <v>18</v>
      </c>
      <c r="B5" s="56"/>
      <c r="C5" s="56"/>
      <c r="D5" s="56"/>
      <c r="E5" s="56"/>
      <c r="F5" s="56"/>
      <c r="G5" s="56"/>
      <c r="H5" s="56"/>
    </row>
    <row r="6" spans="1:8" ht="15.75" x14ac:dyDescent="0.2">
      <c r="A6" s="5"/>
    </row>
    <row r="7" spans="1:8" ht="15.75" x14ac:dyDescent="0.2">
      <c r="A7" s="57" t="s">
        <v>62</v>
      </c>
      <c r="B7" s="57"/>
      <c r="C7" s="57"/>
      <c r="D7" s="57"/>
      <c r="E7" s="57"/>
      <c r="F7" s="57"/>
      <c r="G7" s="57"/>
      <c r="H7" s="57"/>
    </row>
    <row r="8" spans="1:8" ht="15.75" x14ac:dyDescent="0.2">
      <c r="A8" s="54" t="s">
        <v>75</v>
      </c>
      <c r="B8" s="54"/>
      <c r="C8" s="54"/>
      <c r="D8" s="54"/>
      <c r="E8" s="54"/>
      <c r="F8" s="54"/>
      <c r="G8" s="54"/>
      <c r="H8" s="54"/>
    </row>
    <row r="9" spans="1:8" x14ac:dyDescent="0.2">
      <c r="A9" s="56" t="s">
        <v>19</v>
      </c>
      <c r="B9" s="56"/>
      <c r="C9" s="56"/>
      <c r="D9" s="56"/>
      <c r="E9" s="56"/>
      <c r="F9" s="56"/>
      <c r="G9" s="56"/>
      <c r="H9" s="56"/>
    </row>
    <row r="10" spans="1:8" ht="13.5" thickBot="1" x14ac:dyDescent="0.25">
      <c r="A10" s="8" t="s">
        <v>3</v>
      </c>
      <c r="H10" s="9" t="s">
        <v>3</v>
      </c>
    </row>
    <row r="11" spans="1:8" ht="12.75" customHeight="1" x14ac:dyDescent="0.2">
      <c r="A11" s="50" t="s">
        <v>15</v>
      </c>
      <c r="B11" s="50" t="s">
        <v>71</v>
      </c>
      <c r="C11" s="61" t="s">
        <v>65</v>
      </c>
      <c r="D11" s="58" t="s">
        <v>66</v>
      </c>
      <c r="E11" s="40" t="s">
        <v>4</v>
      </c>
      <c r="F11" s="40" t="s">
        <v>4</v>
      </c>
      <c r="G11" s="40" t="s">
        <v>4</v>
      </c>
      <c r="H11" s="40" t="s">
        <v>4</v>
      </c>
    </row>
    <row r="12" spans="1:8" x14ac:dyDescent="0.2">
      <c r="A12" s="51"/>
      <c r="B12" s="51"/>
      <c r="C12" s="62"/>
      <c r="D12" s="59"/>
      <c r="E12" s="41" t="s">
        <v>5</v>
      </c>
      <c r="F12" s="41" t="s">
        <v>5</v>
      </c>
      <c r="G12" s="41" t="s">
        <v>5</v>
      </c>
      <c r="H12" s="41" t="s">
        <v>5</v>
      </c>
    </row>
    <row r="13" spans="1:8" ht="26.25" thickBot="1" x14ac:dyDescent="0.25">
      <c r="A13" s="52"/>
      <c r="B13" s="52"/>
      <c r="C13" s="63"/>
      <c r="D13" s="60"/>
      <c r="E13" s="42" t="s">
        <v>67</v>
      </c>
      <c r="F13" s="43" t="s">
        <v>68</v>
      </c>
      <c r="G13" s="43" t="s">
        <v>69</v>
      </c>
      <c r="H13" s="43" t="s">
        <v>70</v>
      </c>
    </row>
    <row r="14" spans="1:8" ht="26.25" thickBot="1" x14ac:dyDescent="0.25">
      <c r="A14" s="10" t="s">
        <v>20</v>
      </c>
      <c r="B14" s="11" t="s">
        <v>23</v>
      </c>
      <c r="C14" s="12">
        <f>+C15+C16</f>
        <v>128447700</v>
      </c>
      <c r="D14" s="12">
        <f t="shared" ref="D14:H14" si="0">+D15+D16</f>
        <v>135061405</v>
      </c>
      <c r="E14" s="12">
        <f t="shared" si="0"/>
        <v>30747220</v>
      </c>
      <c r="F14" s="12">
        <f t="shared" si="0"/>
        <v>62135255</v>
      </c>
      <c r="G14" s="12">
        <f t="shared" si="0"/>
        <v>0</v>
      </c>
      <c r="H14" s="12">
        <f t="shared" si="0"/>
        <v>0</v>
      </c>
    </row>
    <row r="15" spans="1:8" ht="26.25" thickBot="1" x14ac:dyDescent="0.25">
      <c r="A15" s="13" t="s">
        <v>21</v>
      </c>
      <c r="B15" s="14" t="s">
        <v>24</v>
      </c>
      <c r="C15" s="15">
        <f>+Прог!B19</f>
        <v>33159600</v>
      </c>
      <c r="D15" s="15">
        <f>+Прог!C19</f>
        <v>38006751</v>
      </c>
      <c r="E15" s="15">
        <f>+Прог!D19</f>
        <v>7339110</v>
      </c>
      <c r="F15" s="15">
        <f>+Прог!E19</f>
        <v>14159009</v>
      </c>
      <c r="G15" s="15"/>
      <c r="H15" s="15">
        <f>+Прог!G19</f>
        <v>0</v>
      </c>
    </row>
    <row r="16" spans="1:8" ht="51.75" thickBot="1" x14ac:dyDescent="0.25">
      <c r="A16" s="13" t="s">
        <v>22</v>
      </c>
      <c r="B16" s="14" t="s">
        <v>25</v>
      </c>
      <c r="C16" s="15">
        <f>+Прог!B39</f>
        <v>95288100</v>
      </c>
      <c r="D16" s="15">
        <f>+Прог!C39</f>
        <v>97054654</v>
      </c>
      <c r="E16" s="15">
        <f>+Прог!D39</f>
        <v>23408110</v>
      </c>
      <c r="F16" s="15">
        <f>+Прог!E39</f>
        <v>47976246</v>
      </c>
      <c r="G16" s="15">
        <f>+Прог!F39</f>
        <v>0</v>
      </c>
      <c r="H16" s="15">
        <f>+Прог!G39</f>
        <v>0</v>
      </c>
    </row>
    <row r="17" spans="1:8" ht="13.5" thickBot="1" x14ac:dyDescent="0.25">
      <c r="A17" s="16"/>
      <c r="B17" s="17"/>
      <c r="C17" s="15"/>
      <c r="D17" s="15"/>
      <c r="E17" s="15"/>
      <c r="F17" s="15"/>
      <c r="G17" s="15"/>
      <c r="H17" s="15"/>
    </row>
    <row r="18" spans="1:8" ht="26.25" thickBot="1" x14ac:dyDescent="0.25">
      <c r="A18" s="10" t="s">
        <v>28</v>
      </c>
      <c r="B18" s="11" t="s">
        <v>49</v>
      </c>
      <c r="C18" s="12">
        <f>+C19+C20</f>
        <v>1189700</v>
      </c>
      <c r="D18" s="12">
        <f t="shared" ref="D18:H18" si="1">+D19+D20</f>
        <v>1162220</v>
      </c>
      <c r="E18" s="12">
        <f t="shared" si="1"/>
        <v>259311</v>
      </c>
      <c r="F18" s="12">
        <f t="shared" si="1"/>
        <v>508739</v>
      </c>
      <c r="G18" s="12">
        <f t="shared" si="1"/>
        <v>0</v>
      </c>
      <c r="H18" s="12">
        <f t="shared" si="1"/>
        <v>0</v>
      </c>
    </row>
    <row r="19" spans="1:8" ht="13.5" thickBot="1" x14ac:dyDescent="0.25">
      <c r="A19" s="13" t="s">
        <v>28</v>
      </c>
      <c r="B19" s="14" t="s">
        <v>26</v>
      </c>
      <c r="C19" s="15">
        <f>+Прог!B58</f>
        <v>804000</v>
      </c>
      <c r="D19" s="15">
        <f>+Прог!C58</f>
        <v>785429</v>
      </c>
      <c r="E19" s="15">
        <f>+Прог!D58</f>
        <v>169718</v>
      </c>
      <c r="F19" s="15">
        <f>+Прог!E58</f>
        <v>337193</v>
      </c>
      <c r="G19" s="15">
        <f>+Прог!F58</f>
        <v>0</v>
      </c>
      <c r="H19" s="15">
        <f>+Прог!G58</f>
        <v>0</v>
      </c>
    </row>
    <row r="20" spans="1:8" ht="26.25" thickBot="1" x14ac:dyDescent="0.25">
      <c r="A20" s="13" t="s">
        <v>29</v>
      </c>
      <c r="B20" s="14" t="s">
        <v>27</v>
      </c>
      <c r="C20" s="15">
        <f>+Прог!B77</f>
        <v>385700</v>
      </c>
      <c r="D20" s="15">
        <f>+Прог!C77</f>
        <v>376791</v>
      </c>
      <c r="E20" s="15">
        <f>+Прог!D77</f>
        <v>89593</v>
      </c>
      <c r="F20" s="15">
        <f>+Прог!E77</f>
        <v>171546</v>
      </c>
      <c r="G20" s="15">
        <f>+Прог!F77</f>
        <v>0</v>
      </c>
      <c r="H20" s="15">
        <f>+Прог!G77</f>
        <v>0</v>
      </c>
    </row>
    <row r="21" spans="1:8" ht="13.5" thickBot="1" x14ac:dyDescent="0.25">
      <c r="A21" s="16"/>
      <c r="B21" s="17"/>
      <c r="C21" s="15"/>
      <c r="D21" s="15"/>
      <c r="E21" s="15"/>
      <c r="F21" s="15"/>
      <c r="G21" s="15"/>
      <c r="H21" s="15"/>
    </row>
    <row r="22" spans="1:8" ht="26.25" thickBot="1" x14ac:dyDescent="0.25">
      <c r="A22" s="10" t="s">
        <v>30</v>
      </c>
      <c r="B22" s="11" t="s">
        <v>31</v>
      </c>
      <c r="C22" s="12">
        <f>SUM(C23:C29)</f>
        <v>20920500</v>
      </c>
      <c r="D22" s="12">
        <f t="shared" ref="D22:H22" si="2">SUM(D23:D29)</f>
        <v>16903118</v>
      </c>
      <c r="E22" s="12">
        <f t="shared" si="2"/>
        <v>5234726.6399999997</v>
      </c>
      <c r="F22" s="12">
        <f t="shared" si="2"/>
        <v>9330072</v>
      </c>
      <c r="G22" s="12">
        <f t="shared" si="2"/>
        <v>0</v>
      </c>
      <c r="H22" s="12">
        <f t="shared" si="2"/>
        <v>0</v>
      </c>
    </row>
    <row r="23" spans="1:8" ht="26.25" thickBot="1" x14ac:dyDescent="0.25">
      <c r="A23" s="13" t="s">
        <v>32</v>
      </c>
      <c r="B23" s="14" t="s">
        <v>33</v>
      </c>
      <c r="C23" s="15">
        <f>+Прог!B96</f>
        <v>190000</v>
      </c>
      <c r="D23" s="15">
        <f>+Прог!C96</f>
        <v>63000</v>
      </c>
      <c r="E23" s="15">
        <f>+Прог!D96</f>
        <v>1243</v>
      </c>
      <c r="F23" s="15">
        <f>+Прог!E96</f>
        <v>10680</v>
      </c>
      <c r="G23" s="15">
        <f>+Прог!F96</f>
        <v>0</v>
      </c>
      <c r="H23" s="15">
        <f>+Прог!G96</f>
        <v>0</v>
      </c>
    </row>
    <row r="24" spans="1:8" ht="26.25" thickBot="1" x14ac:dyDescent="0.25">
      <c r="A24" s="13" t="s">
        <v>34</v>
      </c>
      <c r="B24" s="14" t="s">
        <v>35</v>
      </c>
      <c r="C24" s="15">
        <f>+Прог!B115</f>
        <v>170000</v>
      </c>
      <c r="D24" s="15">
        <f>+Прог!C115</f>
        <v>80000</v>
      </c>
      <c r="E24" s="15">
        <f>+Прог!D115</f>
        <v>216</v>
      </c>
      <c r="F24" s="15">
        <f>+Прог!E115</f>
        <v>3379</v>
      </c>
      <c r="G24" s="15">
        <f>+Прог!F115</f>
        <v>0</v>
      </c>
      <c r="H24" s="15">
        <f>+Прог!G115</f>
        <v>0</v>
      </c>
    </row>
    <row r="25" spans="1:8" ht="26.25" thickBot="1" x14ac:dyDescent="0.25">
      <c r="A25" s="13" t="s">
        <v>36</v>
      </c>
      <c r="B25" s="14" t="s">
        <v>37</v>
      </c>
      <c r="C25" s="15">
        <f>+Прог!B135</f>
        <v>11879700</v>
      </c>
      <c r="D25" s="15">
        <f>+Прог!C135</f>
        <v>10540422</v>
      </c>
      <c r="E25" s="15">
        <f>+Прог!D135</f>
        <v>4336005</v>
      </c>
      <c r="F25" s="15">
        <f>+Прог!E135</f>
        <v>7136615</v>
      </c>
      <c r="G25" s="15">
        <f>+Прог!F135</f>
        <v>0</v>
      </c>
      <c r="H25" s="15">
        <f>+Прог!G135</f>
        <v>0</v>
      </c>
    </row>
    <row r="26" spans="1:8" ht="13.5" thickBot="1" x14ac:dyDescent="0.25">
      <c r="A26" s="13" t="s">
        <v>38</v>
      </c>
      <c r="B26" s="14" t="s">
        <v>39</v>
      </c>
      <c r="C26" s="15">
        <f>+Прог!B154</f>
        <v>240000</v>
      </c>
      <c r="D26" s="15">
        <f>+Прог!C154</f>
        <v>83000</v>
      </c>
      <c r="E26" s="15">
        <f>+Прог!D154</f>
        <v>14410.22</v>
      </c>
      <c r="F26" s="15">
        <f>+Прог!E154</f>
        <v>11159</v>
      </c>
      <c r="G26" s="15">
        <f>+Прог!F154</f>
        <v>0</v>
      </c>
      <c r="H26" s="15">
        <f>+Прог!G154</f>
        <v>0</v>
      </c>
    </row>
    <row r="27" spans="1:8" ht="26.25" thickBot="1" x14ac:dyDescent="0.25">
      <c r="A27" s="13" t="s">
        <v>40</v>
      </c>
      <c r="B27" s="14" t="s">
        <v>41</v>
      </c>
      <c r="C27" s="15">
        <f>+Прог!B173</f>
        <v>1840800</v>
      </c>
      <c r="D27" s="15">
        <f>+Прог!C173</f>
        <v>410000</v>
      </c>
      <c r="E27" s="15">
        <f>+Прог!D173</f>
        <v>128547</v>
      </c>
      <c r="F27" s="15">
        <f>+Прог!E173</f>
        <v>253626</v>
      </c>
      <c r="G27" s="15">
        <f>+Прог!F173</f>
        <v>0</v>
      </c>
      <c r="H27" s="15">
        <f>+Прог!G173</f>
        <v>0</v>
      </c>
    </row>
    <row r="28" spans="1:8" ht="39" thickBot="1" x14ac:dyDescent="0.25">
      <c r="A28" s="37" t="s">
        <v>42</v>
      </c>
      <c r="B28" s="38" t="s">
        <v>43</v>
      </c>
      <c r="C28" s="39">
        <f>+Прог!B192</f>
        <v>600000</v>
      </c>
      <c r="D28" s="39">
        <f>+Прог!C192</f>
        <v>228933</v>
      </c>
      <c r="E28" s="39">
        <f>+Прог!D192</f>
        <v>24583</v>
      </c>
      <c r="F28" s="39">
        <f>+Прог!E192</f>
        <v>32307</v>
      </c>
      <c r="G28" s="39">
        <f>+Прог!F192</f>
        <v>0</v>
      </c>
      <c r="H28" s="39">
        <f>+Прог!G192</f>
        <v>0</v>
      </c>
    </row>
    <row r="29" spans="1:8" ht="39" thickBot="1" x14ac:dyDescent="0.25">
      <c r="A29" s="13" t="s">
        <v>44</v>
      </c>
      <c r="B29" s="14" t="s">
        <v>45</v>
      </c>
      <c r="C29" s="15">
        <f>+Прог!B211</f>
        <v>6000000</v>
      </c>
      <c r="D29" s="15">
        <f>+Прог!C211</f>
        <v>5497763</v>
      </c>
      <c r="E29" s="15">
        <f>+Прог!D211</f>
        <v>729722.41999999993</v>
      </c>
      <c r="F29" s="15">
        <f>+Прог!E211</f>
        <v>1882306</v>
      </c>
      <c r="G29" s="15">
        <f>+Прог!F211</f>
        <v>0</v>
      </c>
      <c r="H29" s="15">
        <f>+Прог!G211</f>
        <v>0</v>
      </c>
    </row>
    <row r="30" spans="1:8" ht="13.5" thickBot="1" x14ac:dyDescent="0.25">
      <c r="A30" s="10"/>
      <c r="B30" s="11"/>
      <c r="C30" s="15"/>
      <c r="D30" s="15"/>
      <c r="E30" s="15"/>
      <c r="F30" s="15"/>
      <c r="G30" s="15"/>
      <c r="H30" s="15"/>
    </row>
    <row r="31" spans="1:8" ht="13.5" thickBot="1" x14ac:dyDescent="0.25">
      <c r="A31" s="10"/>
      <c r="B31" s="11"/>
      <c r="C31" s="15"/>
      <c r="D31" s="15"/>
      <c r="E31" s="15"/>
      <c r="F31" s="15"/>
      <c r="G31" s="15"/>
      <c r="H31" s="15"/>
    </row>
    <row r="32" spans="1:8" ht="13.5" thickBot="1" x14ac:dyDescent="0.25">
      <c r="A32" s="10"/>
      <c r="B32" s="11" t="s">
        <v>16</v>
      </c>
      <c r="C32" s="12">
        <f>+C22+C18+C14</f>
        <v>150557900</v>
      </c>
      <c r="D32" s="12">
        <f t="shared" ref="D32:H32" si="3">+D22+D18+D14</f>
        <v>153126743</v>
      </c>
      <c r="E32" s="12">
        <f t="shared" si="3"/>
        <v>36241257.640000001</v>
      </c>
      <c r="F32" s="12">
        <f t="shared" si="3"/>
        <v>71974066</v>
      </c>
      <c r="G32" s="12">
        <f t="shared" si="3"/>
        <v>0</v>
      </c>
      <c r="H32" s="12">
        <f t="shared" si="3"/>
        <v>0</v>
      </c>
    </row>
    <row r="33" spans="1:8" ht="15.75" x14ac:dyDescent="0.2">
      <c r="A33" s="18"/>
    </row>
    <row r="34" spans="1:8" ht="12.75" customHeight="1" x14ac:dyDescent="0.2">
      <c r="A34" s="49" t="s">
        <v>72</v>
      </c>
      <c r="B34" s="49"/>
      <c r="C34" s="49"/>
      <c r="D34" s="49"/>
      <c r="E34" s="49"/>
      <c r="F34" s="49"/>
      <c r="G34" s="49"/>
      <c r="H34" s="49"/>
    </row>
    <row r="35" spans="1:8" s="2" customFormat="1" ht="24.75" customHeight="1" x14ac:dyDescent="0.2">
      <c r="A35" s="19"/>
      <c r="B35" s="19"/>
      <c r="C35" s="20"/>
      <c r="D35" s="20"/>
      <c r="E35" s="20"/>
      <c r="F35" s="20"/>
      <c r="G35" s="20"/>
      <c r="H35" s="20"/>
    </row>
    <row r="36" spans="1:8" ht="24" customHeight="1" x14ac:dyDescent="0.2">
      <c r="A36" s="19"/>
      <c r="B36" s="19"/>
      <c r="C36" s="20"/>
      <c r="D36"/>
      <c r="E36" s="20"/>
      <c r="F36" s="20"/>
      <c r="G36" s="20"/>
      <c r="H36" s="20"/>
    </row>
    <row r="43" spans="1:8" x14ac:dyDescent="0.2">
      <c r="D43" s="21"/>
    </row>
    <row r="45" spans="1:8" x14ac:dyDescent="0.2">
      <c r="D45" s="7" t="s">
        <v>48</v>
      </c>
    </row>
  </sheetData>
  <mergeCells count="11">
    <mergeCell ref="A34:H34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0866141732283472" right="0.70866141732283472" top="0.74803149606299213" bottom="0.94488188976377963" header="0.31496062992125984" footer="0.31496062992125984"/>
  <pageSetup paperSize="9" scale="9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7"/>
  <sheetViews>
    <sheetView topLeftCell="A230" zoomScale="115" zoomScaleNormal="115" workbookViewId="0">
      <selection activeCell="D236" sqref="D236"/>
    </sheetView>
  </sheetViews>
  <sheetFormatPr defaultRowHeight="12.75" x14ac:dyDescent="0.2"/>
  <cols>
    <col min="1" max="1" width="51.6640625" style="6" customWidth="1"/>
    <col min="2" max="2" width="14.1640625" style="7" customWidth="1"/>
    <col min="3" max="3" width="14" style="7" customWidth="1"/>
    <col min="4" max="4" width="13.1640625" style="7" customWidth="1"/>
    <col min="5" max="5" width="12.83203125" style="7" customWidth="1"/>
    <col min="6" max="6" width="15" style="7" customWidth="1"/>
    <col min="7" max="7" width="15.33203125" style="7" customWidth="1"/>
    <col min="8" max="8" width="12.6640625" style="3" customWidth="1"/>
  </cols>
  <sheetData>
    <row r="3" spans="1:8" ht="15.75" x14ac:dyDescent="0.2">
      <c r="A3" s="64" t="s">
        <v>0</v>
      </c>
      <c r="B3" s="64"/>
      <c r="C3" s="64"/>
      <c r="D3" s="64"/>
      <c r="E3" s="64"/>
      <c r="F3" s="64"/>
      <c r="G3" s="64"/>
    </row>
    <row r="4" spans="1:8" ht="15.75" x14ac:dyDescent="0.2">
      <c r="A4" s="54" t="s">
        <v>73</v>
      </c>
      <c r="B4" s="54"/>
      <c r="C4" s="54"/>
      <c r="D4" s="54"/>
      <c r="E4" s="54"/>
      <c r="F4" s="54"/>
      <c r="G4" s="54"/>
    </row>
    <row r="5" spans="1:8" ht="13.5" thickBot="1" x14ac:dyDescent="0.25">
      <c r="A5" s="65" t="s">
        <v>1</v>
      </c>
      <c r="B5" s="65"/>
      <c r="C5" s="65"/>
      <c r="D5" s="65"/>
      <c r="E5" s="65"/>
      <c r="F5" s="65"/>
      <c r="G5" s="65"/>
    </row>
    <row r="6" spans="1:8" ht="13.5" customHeight="1" thickBot="1" x14ac:dyDescent="0.25">
      <c r="A6" s="66" t="s">
        <v>50</v>
      </c>
      <c r="B6" s="67"/>
      <c r="C6" s="67"/>
      <c r="D6" s="67"/>
      <c r="E6" s="67"/>
      <c r="F6" s="67"/>
      <c r="G6" s="68"/>
    </row>
    <row r="7" spans="1:8" ht="12.75" customHeight="1" x14ac:dyDescent="0.2">
      <c r="A7" s="22" t="s">
        <v>2</v>
      </c>
      <c r="B7" s="61" t="s">
        <v>65</v>
      </c>
      <c r="C7" s="58" t="s">
        <v>66</v>
      </c>
      <c r="D7" s="40" t="s">
        <v>4</v>
      </c>
      <c r="E7" s="40" t="s">
        <v>4</v>
      </c>
      <c r="F7" s="40" t="s">
        <v>4</v>
      </c>
      <c r="G7" s="40" t="s">
        <v>4</v>
      </c>
    </row>
    <row r="8" spans="1:8" x14ac:dyDescent="0.2">
      <c r="A8" s="22" t="s">
        <v>3</v>
      </c>
      <c r="B8" s="62"/>
      <c r="C8" s="59"/>
      <c r="D8" s="41" t="s">
        <v>5</v>
      </c>
      <c r="E8" s="41" t="s">
        <v>5</v>
      </c>
      <c r="F8" s="41" t="s">
        <v>5</v>
      </c>
      <c r="G8" s="41" t="s">
        <v>5</v>
      </c>
    </row>
    <row r="9" spans="1:8" ht="41.25" customHeight="1" thickBot="1" x14ac:dyDescent="0.25">
      <c r="A9" s="23"/>
      <c r="B9" s="63"/>
      <c r="C9" s="60"/>
      <c r="D9" s="42" t="s">
        <v>67</v>
      </c>
      <c r="E9" s="43" t="s">
        <v>68</v>
      </c>
      <c r="F9" s="43" t="s">
        <v>69</v>
      </c>
      <c r="G9" s="43" t="s">
        <v>70</v>
      </c>
    </row>
    <row r="10" spans="1:8" ht="13.5" thickBot="1" x14ac:dyDescent="0.25">
      <c r="A10" s="24" t="s">
        <v>6</v>
      </c>
      <c r="B10" s="25">
        <f>+B12+B13+B14</f>
        <v>33159600</v>
      </c>
      <c r="C10" s="25">
        <f t="shared" ref="C10:G10" si="0">+C12+C13+C14</f>
        <v>38006751</v>
      </c>
      <c r="D10" s="25">
        <f t="shared" si="0"/>
        <v>7339110</v>
      </c>
      <c r="E10" s="25">
        <f t="shared" si="0"/>
        <v>14159009</v>
      </c>
      <c r="F10" s="25">
        <f t="shared" si="0"/>
        <v>0</v>
      </c>
      <c r="G10" s="25">
        <f t="shared" si="0"/>
        <v>0</v>
      </c>
    </row>
    <row r="11" spans="1:8" ht="13.5" thickBot="1" x14ac:dyDescent="0.25">
      <c r="A11" s="23" t="s">
        <v>7</v>
      </c>
      <c r="B11" s="15"/>
      <c r="C11" s="15"/>
      <c r="D11" s="15"/>
      <c r="E11" s="15"/>
      <c r="F11" s="15"/>
      <c r="G11" s="15"/>
    </row>
    <row r="12" spans="1:8" ht="13.5" thickBot="1" x14ac:dyDescent="0.25">
      <c r="A12" s="26" t="s">
        <v>8</v>
      </c>
      <c r="B12" s="15">
        <v>21260100</v>
      </c>
      <c r="C12" s="15">
        <v>21289154</v>
      </c>
      <c r="D12" s="15">
        <v>5084933</v>
      </c>
      <c r="E12" s="15">
        <v>10194207</v>
      </c>
      <c r="F12" s="15"/>
      <c r="G12" s="15"/>
    </row>
    <row r="13" spans="1:8" ht="13.5" thickBot="1" x14ac:dyDescent="0.25">
      <c r="A13" s="26" t="s">
        <v>9</v>
      </c>
      <c r="B13" s="15">
        <v>6619100</v>
      </c>
      <c r="C13" s="15">
        <v>9833452</v>
      </c>
      <c r="D13" s="15">
        <v>2229646</v>
      </c>
      <c r="E13" s="15">
        <v>4010061</v>
      </c>
      <c r="F13" s="15"/>
      <c r="G13" s="15"/>
    </row>
    <row r="14" spans="1:8" ht="13.5" thickBot="1" x14ac:dyDescent="0.25">
      <c r="A14" s="26" t="s">
        <v>10</v>
      </c>
      <c r="B14" s="15">
        <v>5280400</v>
      </c>
      <c r="C14" s="15">
        <v>6884145</v>
      </c>
      <c r="D14" s="15">
        <v>24531</v>
      </c>
      <c r="E14" s="15">
        <v>-45259</v>
      </c>
      <c r="F14" s="15"/>
      <c r="G14" s="15"/>
    </row>
    <row r="15" spans="1:8" ht="13.5" thickBot="1" x14ac:dyDescent="0.25">
      <c r="A15" s="23"/>
      <c r="B15" s="15"/>
      <c r="C15" s="15"/>
      <c r="D15" s="15"/>
      <c r="E15" s="15"/>
      <c r="F15" s="15"/>
      <c r="G15" s="15"/>
    </row>
    <row r="16" spans="1:8" s="1" customFormat="1" ht="26.25" thickBot="1" x14ac:dyDescent="0.25">
      <c r="A16" s="24" t="s">
        <v>11</v>
      </c>
      <c r="B16" s="25">
        <f t="shared" ref="B16:G16" si="1">+SUM(B17:B18)</f>
        <v>0</v>
      </c>
      <c r="C16" s="25">
        <f t="shared" si="1"/>
        <v>0</v>
      </c>
      <c r="D16" s="25">
        <f t="shared" si="1"/>
        <v>0</v>
      </c>
      <c r="E16" s="25">
        <f t="shared" si="1"/>
        <v>0</v>
      </c>
      <c r="F16" s="25">
        <f t="shared" si="1"/>
        <v>0</v>
      </c>
      <c r="G16" s="25">
        <f t="shared" si="1"/>
        <v>0</v>
      </c>
      <c r="H16" s="4"/>
    </row>
    <row r="17" spans="1:7" ht="13.5" thickBot="1" x14ac:dyDescent="0.25">
      <c r="A17" s="23" t="s">
        <v>17</v>
      </c>
      <c r="B17" s="15"/>
      <c r="C17" s="15"/>
      <c r="D17" s="15"/>
      <c r="E17" s="15"/>
      <c r="F17" s="15"/>
      <c r="G17" s="15"/>
    </row>
    <row r="18" spans="1:7" ht="13.5" thickBot="1" x14ac:dyDescent="0.25">
      <c r="A18" s="23"/>
      <c r="B18" s="15"/>
      <c r="C18" s="15"/>
      <c r="D18" s="15"/>
      <c r="E18" s="15"/>
      <c r="F18" s="15"/>
      <c r="G18" s="15"/>
    </row>
    <row r="19" spans="1:7" ht="13.5" thickBot="1" x14ac:dyDescent="0.25">
      <c r="A19" s="24" t="s">
        <v>12</v>
      </c>
      <c r="B19" s="25">
        <f t="shared" ref="B19:G19" si="2">+B16+B10</f>
        <v>33159600</v>
      </c>
      <c r="C19" s="25">
        <f t="shared" si="2"/>
        <v>38006751</v>
      </c>
      <c r="D19" s="25">
        <f t="shared" si="2"/>
        <v>7339110</v>
      </c>
      <c r="E19" s="25">
        <f t="shared" si="2"/>
        <v>14159009</v>
      </c>
      <c r="F19" s="25">
        <f t="shared" si="2"/>
        <v>0</v>
      </c>
      <c r="G19" s="25">
        <f t="shared" si="2"/>
        <v>0</v>
      </c>
    </row>
    <row r="20" spans="1:7" ht="13.5" thickBot="1" x14ac:dyDescent="0.25">
      <c r="A20" s="23"/>
      <c r="B20" s="15"/>
      <c r="C20" s="15"/>
      <c r="D20" s="15"/>
      <c r="E20" s="15"/>
      <c r="F20" s="15"/>
      <c r="G20" s="15"/>
    </row>
    <row r="21" spans="1:7" ht="13.5" thickBot="1" x14ac:dyDescent="0.25">
      <c r="A21" s="23" t="s">
        <v>13</v>
      </c>
      <c r="B21" s="27">
        <v>659</v>
      </c>
      <c r="C21" s="27">
        <v>659</v>
      </c>
      <c r="D21" s="27">
        <v>582</v>
      </c>
      <c r="E21" s="27">
        <v>585</v>
      </c>
      <c r="F21" s="27"/>
      <c r="G21" s="27"/>
    </row>
    <row r="22" spans="1:7" ht="15.75" x14ac:dyDescent="0.2">
      <c r="A22" s="28"/>
    </row>
    <row r="23" spans="1:7" x14ac:dyDescent="0.2">
      <c r="A23" s="72"/>
      <c r="B23" s="72"/>
      <c r="C23" s="72"/>
      <c r="D23" s="72"/>
      <c r="E23" s="72"/>
      <c r="F23" s="72"/>
      <c r="G23" s="72"/>
    </row>
    <row r="24" spans="1:7" ht="13.5" thickBot="1" x14ac:dyDescent="0.25">
      <c r="A24" s="29"/>
      <c r="B24" s="30"/>
      <c r="C24" s="30"/>
      <c r="D24" s="30"/>
      <c r="E24" s="30"/>
      <c r="F24" s="30"/>
      <c r="G24" s="30"/>
    </row>
    <row r="25" spans="1:7" ht="30.75" customHeight="1" thickBot="1" x14ac:dyDescent="0.25">
      <c r="A25" s="69" t="s">
        <v>51</v>
      </c>
      <c r="B25" s="70"/>
      <c r="C25" s="70"/>
      <c r="D25" s="70"/>
      <c r="E25" s="70"/>
      <c r="F25" s="70"/>
      <c r="G25" s="71"/>
    </row>
    <row r="26" spans="1:7" ht="12.75" customHeight="1" x14ac:dyDescent="0.2">
      <c r="A26" s="47" t="s">
        <v>2</v>
      </c>
      <c r="B26" s="61" t="s">
        <v>65</v>
      </c>
      <c r="C26" s="58" t="s">
        <v>66</v>
      </c>
      <c r="D26" s="40" t="s">
        <v>4</v>
      </c>
      <c r="E26" s="40" t="s">
        <v>4</v>
      </c>
      <c r="F26" s="40" t="s">
        <v>4</v>
      </c>
      <c r="G26" s="40" t="s">
        <v>4</v>
      </c>
    </row>
    <row r="27" spans="1:7" x14ac:dyDescent="0.2">
      <c r="A27" s="47" t="s">
        <v>3</v>
      </c>
      <c r="B27" s="62"/>
      <c r="C27" s="59"/>
      <c r="D27" s="41" t="s">
        <v>5</v>
      </c>
      <c r="E27" s="41" t="s">
        <v>5</v>
      </c>
      <c r="F27" s="41" t="s">
        <v>5</v>
      </c>
      <c r="G27" s="41" t="s">
        <v>5</v>
      </c>
    </row>
    <row r="28" spans="1:7" ht="41.25" customHeight="1" thickBot="1" x14ac:dyDescent="0.25">
      <c r="A28" s="23"/>
      <c r="B28" s="63"/>
      <c r="C28" s="60"/>
      <c r="D28" s="42" t="s">
        <v>67</v>
      </c>
      <c r="E28" s="43" t="s">
        <v>68</v>
      </c>
      <c r="F28" s="43" t="s">
        <v>69</v>
      </c>
      <c r="G28" s="43" t="s">
        <v>70</v>
      </c>
    </row>
    <row r="29" spans="1:7" ht="13.5" thickBot="1" x14ac:dyDescent="0.25">
      <c r="A29" s="32" t="s">
        <v>6</v>
      </c>
      <c r="B29" s="25">
        <f>+B31+B32+B33</f>
        <v>94788100</v>
      </c>
      <c r="C29" s="25">
        <f t="shared" ref="C29:G29" si="3">+C31+C32+C33</f>
        <v>97054654</v>
      </c>
      <c r="D29" s="25">
        <f t="shared" si="3"/>
        <v>23408110</v>
      </c>
      <c r="E29" s="25">
        <f t="shared" si="3"/>
        <v>47976246</v>
      </c>
      <c r="F29" s="25">
        <f t="shared" si="3"/>
        <v>0</v>
      </c>
      <c r="G29" s="25">
        <f t="shared" si="3"/>
        <v>0</v>
      </c>
    </row>
    <row r="30" spans="1:7" ht="13.5" thickBot="1" x14ac:dyDescent="0.25">
      <c r="A30" s="31" t="s">
        <v>7</v>
      </c>
      <c r="B30" s="15"/>
      <c r="C30" s="15"/>
      <c r="D30" s="15"/>
      <c r="E30" s="15"/>
      <c r="F30" s="15"/>
      <c r="G30" s="15"/>
    </row>
    <row r="31" spans="1:7" ht="13.5" thickBot="1" x14ac:dyDescent="0.25">
      <c r="A31" s="33" t="s">
        <v>8</v>
      </c>
      <c r="B31" s="15">
        <v>15500300</v>
      </c>
      <c r="C31" s="15">
        <v>15997734</v>
      </c>
      <c r="D31" s="15">
        <v>3946001</v>
      </c>
      <c r="E31" s="15">
        <v>8443497</v>
      </c>
      <c r="F31" s="15"/>
      <c r="G31" s="15"/>
    </row>
    <row r="32" spans="1:7" ht="13.5" thickBot="1" x14ac:dyDescent="0.25">
      <c r="A32" s="33" t="s">
        <v>9</v>
      </c>
      <c r="B32" s="15">
        <v>76388800</v>
      </c>
      <c r="C32" s="15">
        <v>77782156</v>
      </c>
      <c r="D32" s="15">
        <v>19044465</v>
      </c>
      <c r="E32" s="15">
        <v>38653642</v>
      </c>
      <c r="F32" s="15"/>
      <c r="G32" s="15"/>
    </row>
    <row r="33" spans="1:8" ht="13.5" thickBot="1" x14ac:dyDescent="0.25">
      <c r="A33" s="33" t="s">
        <v>10</v>
      </c>
      <c r="B33" s="15">
        <v>2899000</v>
      </c>
      <c r="C33" s="15">
        <v>3274764</v>
      </c>
      <c r="D33" s="15">
        <v>417644</v>
      </c>
      <c r="E33" s="15">
        <v>879107</v>
      </c>
      <c r="F33" s="15"/>
      <c r="G33" s="15"/>
    </row>
    <row r="34" spans="1:8" ht="13.5" thickBot="1" x14ac:dyDescent="0.25">
      <c r="A34" s="31"/>
      <c r="B34" s="15"/>
      <c r="C34" s="15"/>
      <c r="D34" s="15"/>
      <c r="E34" s="15"/>
      <c r="F34" s="15"/>
      <c r="G34" s="15"/>
    </row>
    <row r="35" spans="1:8" s="1" customFormat="1" ht="26.25" thickBot="1" x14ac:dyDescent="0.25">
      <c r="A35" s="32" t="s">
        <v>11</v>
      </c>
      <c r="B35" s="25">
        <f t="shared" ref="B35:G35" si="4">+SUM(B36:B38)</f>
        <v>500000</v>
      </c>
      <c r="C35" s="25">
        <f t="shared" si="4"/>
        <v>0</v>
      </c>
      <c r="D35" s="25">
        <f t="shared" si="4"/>
        <v>0</v>
      </c>
      <c r="E35" s="25">
        <f t="shared" si="4"/>
        <v>0</v>
      </c>
      <c r="F35" s="25">
        <f t="shared" si="4"/>
        <v>0</v>
      </c>
      <c r="G35" s="25">
        <f t="shared" si="4"/>
        <v>0</v>
      </c>
      <c r="H35" s="4"/>
    </row>
    <row r="36" spans="1:8" ht="13.5" thickBot="1" x14ac:dyDescent="0.25">
      <c r="A36" s="31" t="s">
        <v>17</v>
      </c>
      <c r="B36" s="15"/>
      <c r="C36" s="15"/>
      <c r="D36" s="15"/>
      <c r="E36" s="15"/>
      <c r="F36" s="15"/>
      <c r="G36" s="15"/>
    </row>
    <row r="37" spans="1:8" ht="33.75" customHeight="1" thickBot="1" x14ac:dyDescent="0.25">
      <c r="A37" s="34" t="s">
        <v>46</v>
      </c>
      <c r="B37" s="34">
        <v>500000</v>
      </c>
      <c r="C37" s="34">
        <v>0</v>
      </c>
      <c r="D37" s="15">
        <v>0</v>
      </c>
      <c r="E37" s="15">
        <v>0</v>
      </c>
      <c r="F37" s="15">
        <v>0</v>
      </c>
      <c r="G37" s="15"/>
    </row>
    <row r="38" spans="1:8" ht="13.5" thickBot="1" x14ac:dyDescent="0.25">
      <c r="A38" s="31"/>
      <c r="B38" s="15"/>
      <c r="C38" s="15"/>
      <c r="D38" s="15"/>
      <c r="E38" s="15"/>
      <c r="F38" s="15"/>
      <c r="G38" s="15"/>
    </row>
    <row r="39" spans="1:8" ht="13.5" thickBot="1" x14ac:dyDescent="0.25">
      <c r="A39" s="32" t="s">
        <v>12</v>
      </c>
      <c r="B39" s="25">
        <f t="shared" ref="B39:G39" si="5">+B35+B29</f>
        <v>95288100</v>
      </c>
      <c r="C39" s="25">
        <f t="shared" si="5"/>
        <v>97054654</v>
      </c>
      <c r="D39" s="25">
        <f t="shared" si="5"/>
        <v>23408110</v>
      </c>
      <c r="E39" s="25">
        <f t="shared" si="5"/>
        <v>47976246</v>
      </c>
      <c r="F39" s="25">
        <f t="shared" si="5"/>
        <v>0</v>
      </c>
      <c r="G39" s="25">
        <f t="shared" si="5"/>
        <v>0</v>
      </c>
    </row>
    <row r="40" spans="1:8" ht="13.5" thickBot="1" x14ac:dyDescent="0.25">
      <c r="A40" s="31"/>
      <c r="B40" s="15"/>
      <c r="C40" s="15"/>
      <c r="D40" s="15"/>
      <c r="E40" s="15"/>
      <c r="F40" s="15"/>
      <c r="G40" s="15"/>
    </row>
    <row r="41" spans="1:8" ht="13.5" thickBot="1" x14ac:dyDescent="0.25">
      <c r="A41" s="31" t="s">
        <v>13</v>
      </c>
      <c r="B41" s="27">
        <v>709</v>
      </c>
      <c r="C41" s="27">
        <v>709</v>
      </c>
      <c r="D41" s="27">
        <v>651</v>
      </c>
      <c r="E41" s="27">
        <v>662</v>
      </c>
      <c r="F41" s="27"/>
      <c r="G41" s="27"/>
    </row>
    <row r="42" spans="1:8" x14ac:dyDescent="0.2">
      <c r="A42" s="35"/>
      <c r="B42" s="36"/>
      <c r="C42" s="36"/>
      <c r="D42" s="36"/>
      <c r="E42" s="36"/>
      <c r="F42" s="36"/>
      <c r="G42" s="36"/>
    </row>
    <row r="43" spans="1:8" x14ac:dyDescent="0.2">
      <c r="A43" s="35"/>
      <c r="B43" s="36"/>
      <c r="C43" s="36"/>
      <c r="D43" s="36"/>
      <c r="E43" s="36"/>
      <c r="F43" s="36"/>
      <c r="G43" s="36"/>
    </row>
    <row r="44" spans="1:8" ht="13.5" thickBot="1" x14ac:dyDescent="0.25">
      <c r="A44" s="35"/>
      <c r="B44" s="36"/>
      <c r="C44" s="36"/>
      <c r="D44" s="36"/>
      <c r="E44" s="36"/>
      <c r="F44" s="36"/>
      <c r="G44" s="36"/>
    </row>
    <row r="45" spans="1:8" ht="13.5" thickBot="1" x14ac:dyDescent="0.25">
      <c r="A45" s="69" t="s">
        <v>52</v>
      </c>
      <c r="B45" s="70"/>
      <c r="C45" s="70"/>
      <c r="D45" s="70"/>
      <c r="E45" s="70"/>
      <c r="F45" s="70"/>
      <c r="G45" s="71"/>
    </row>
    <row r="46" spans="1:8" ht="12.75" customHeight="1" x14ac:dyDescent="0.2">
      <c r="A46" s="47" t="s">
        <v>2</v>
      </c>
      <c r="B46" s="61" t="s">
        <v>65</v>
      </c>
      <c r="C46" s="58" t="s">
        <v>66</v>
      </c>
      <c r="D46" s="40" t="s">
        <v>4</v>
      </c>
      <c r="E46" s="40" t="s">
        <v>4</v>
      </c>
      <c r="F46" s="40" t="s">
        <v>4</v>
      </c>
      <c r="G46" s="40" t="s">
        <v>4</v>
      </c>
    </row>
    <row r="47" spans="1:8" x14ac:dyDescent="0.2">
      <c r="A47" s="47" t="s">
        <v>3</v>
      </c>
      <c r="B47" s="62"/>
      <c r="C47" s="59"/>
      <c r="D47" s="41" t="s">
        <v>5</v>
      </c>
      <c r="E47" s="41" t="s">
        <v>5</v>
      </c>
      <c r="F47" s="41" t="s">
        <v>5</v>
      </c>
      <c r="G47" s="41" t="s">
        <v>5</v>
      </c>
    </row>
    <row r="48" spans="1:8" ht="41.25" customHeight="1" thickBot="1" x14ac:dyDescent="0.25">
      <c r="A48" s="23"/>
      <c r="B48" s="63"/>
      <c r="C48" s="60"/>
      <c r="D48" s="42" t="s">
        <v>67</v>
      </c>
      <c r="E48" s="43" t="s">
        <v>68</v>
      </c>
      <c r="F48" s="43" t="s">
        <v>69</v>
      </c>
      <c r="G48" s="43" t="s">
        <v>70</v>
      </c>
    </row>
    <row r="49" spans="1:8" ht="13.5" thickBot="1" x14ac:dyDescent="0.25">
      <c r="A49" s="32" t="s">
        <v>6</v>
      </c>
      <c r="B49" s="25">
        <f>+B51+B52+B53</f>
        <v>804000</v>
      </c>
      <c r="C49" s="25">
        <f t="shared" ref="C49:G49" si="6">+C51+C52+C53</f>
        <v>785429</v>
      </c>
      <c r="D49" s="25">
        <f t="shared" si="6"/>
        <v>169718</v>
      </c>
      <c r="E49" s="25">
        <f t="shared" si="6"/>
        <v>337193</v>
      </c>
      <c r="F49" s="25">
        <f t="shared" si="6"/>
        <v>0</v>
      </c>
      <c r="G49" s="25">
        <f t="shared" si="6"/>
        <v>0</v>
      </c>
    </row>
    <row r="50" spans="1:8" ht="13.5" thickBot="1" x14ac:dyDescent="0.25">
      <c r="A50" s="31" t="s">
        <v>7</v>
      </c>
      <c r="B50" s="15"/>
      <c r="C50" s="15"/>
      <c r="D50" s="15"/>
      <c r="E50" s="15"/>
      <c r="F50" s="15"/>
      <c r="G50" s="15"/>
    </row>
    <row r="51" spans="1:8" ht="13.5" thickBot="1" x14ac:dyDescent="0.25">
      <c r="A51" s="33" t="s">
        <v>8</v>
      </c>
      <c r="B51" s="15">
        <v>587600</v>
      </c>
      <c r="C51" s="15">
        <v>587600</v>
      </c>
      <c r="D51" s="15">
        <v>134156</v>
      </c>
      <c r="E51" s="15">
        <v>269073</v>
      </c>
      <c r="F51" s="15"/>
      <c r="G51" s="15"/>
    </row>
    <row r="52" spans="1:8" ht="13.5" thickBot="1" x14ac:dyDescent="0.25">
      <c r="A52" s="33" t="s">
        <v>9</v>
      </c>
      <c r="B52" s="15">
        <v>192800</v>
      </c>
      <c r="C52" s="15">
        <v>174229</v>
      </c>
      <c r="D52" s="15">
        <v>35562</v>
      </c>
      <c r="E52" s="15">
        <v>68120</v>
      </c>
      <c r="F52" s="15"/>
      <c r="G52" s="15"/>
    </row>
    <row r="53" spans="1:8" ht="13.5" thickBot="1" x14ac:dyDescent="0.25">
      <c r="A53" s="33" t="s">
        <v>10</v>
      </c>
      <c r="B53" s="15">
        <v>23600</v>
      </c>
      <c r="C53" s="15">
        <v>23600</v>
      </c>
      <c r="D53" s="15"/>
      <c r="E53" s="15"/>
      <c r="F53" s="15"/>
      <c r="G53" s="15"/>
    </row>
    <row r="54" spans="1:8" ht="13.5" thickBot="1" x14ac:dyDescent="0.25">
      <c r="A54" s="31"/>
      <c r="B54" s="15"/>
      <c r="C54" s="15"/>
      <c r="D54" s="15"/>
      <c r="E54" s="15"/>
      <c r="F54" s="15"/>
      <c r="G54" s="15"/>
    </row>
    <row r="55" spans="1:8" s="1" customFormat="1" ht="26.25" thickBot="1" x14ac:dyDescent="0.25">
      <c r="A55" s="32" t="s">
        <v>11</v>
      </c>
      <c r="B55" s="25">
        <f t="shared" ref="B55:G55" si="7">+SUM(B56:B57)</f>
        <v>0</v>
      </c>
      <c r="C55" s="25">
        <f t="shared" si="7"/>
        <v>0</v>
      </c>
      <c r="D55" s="25">
        <f t="shared" si="7"/>
        <v>0</v>
      </c>
      <c r="E55" s="25">
        <f t="shared" si="7"/>
        <v>0</v>
      </c>
      <c r="F55" s="25">
        <f t="shared" si="7"/>
        <v>0</v>
      </c>
      <c r="G55" s="25">
        <f t="shared" si="7"/>
        <v>0</v>
      </c>
      <c r="H55" s="4"/>
    </row>
    <row r="56" spans="1:8" ht="13.5" thickBot="1" x14ac:dyDescent="0.25">
      <c r="A56" s="31" t="s">
        <v>17</v>
      </c>
      <c r="B56" s="15"/>
      <c r="C56" s="15"/>
      <c r="D56" s="15"/>
      <c r="E56" s="15"/>
      <c r="F56" s="15"/>
      <c r="G56" s="15"/>
    </row>
    <row r="57" spans="1:8" ht="13.5" thickBot="1" x14ac:dyDescent="0.25">
      <c r="A57" s="31"/>
      <c r="B57" s="15"/>
      <c r="C57" s="15"/>
      <c r="D57" s="15"/>
      <c r="E57" s="15"/>
      <c r="F57" s="15"/>
      <c r="G57" s="15"/>
    </row>
    <row r="58" spans="1:8" ht="13.5" thickBot="1" x14ac:dyDescent="0.25">
      <c r="A58" s="32" t="s">
        <v>12</v>
      </c>
      <c r="B58" s="25">
        <f t="shared" ref="B58:G58" si="8">+B55+B49</f>
        <v>804000</v>
      </c>
      <c r="C58" s="25">
        <f t="shared" si="8"/>
        <v>785429</v>
      </c>
      <c r="D58" s="25">
        <f t="shared" si="8"/>
        <v>169718</v>
      </c>
      <c r="E58" s="25">
        <f t="shared" si="8"/>
        <v>337193</v>
      </c>
      <c r="F58" s="25">
        <f t="shared" si="8"/>
        <v>0</v>
      </c>
      <c r="G58" s="25">
        <f t="shared" si="8"/>
        <v>0</v>
      </c>
    </row>
    <row r="59" spans="1:8" ht="13.5" thickBot="1" x14ac:dyDescent="0.25">
      <c r="A59" s="31"/>
      <c r="B59" s="15"/>
      <c r="C59" s="15"/>
      <c r="D59" s="15"/>
      <c r="E59" s="15"/>
      <c r="F59" s="15"/>
      <c r="G59" s="15"/>
    </row>
    <row r="60" spans="1:8" ht="13.5" thickBot="1" x14ac:dyDescent="0.25">
      <c r="A60" s="31" t="s">
        <v>13</v>
      </c>
      <c r="B60" s="27">
        <v>21</v>
      </c>
      <c r="C60" s="27">
        <v>21</v>
      </c>
      <c r="D60" s="27">
        <v>19</v>
      </c>
      <c r="E60" s="27">
        <v>19</v>
      </c>
      <c r="F60" s="27"/>
      <c r="G60" s="27"/>
    </row>
    <row r="61" spans="1:8" x14ac:dyDescent="0.2">
      <c r="A61" s="35"/>
      <c r="B61" s="36"/>
      <c r="C61" s="36"/>
      <c r="D61" s="36"/>
      <c r="E61" s="36"/>
      <c r="F61" s="36"/>
      <c r="G61" s="36"/>
    </row>
    <row r="62" spans="1:8" x14ac:dyDescent="0.2">
      <c r="A62" s="35"/>
      <c r="B62" s="36"/>
      <c r="C62" s="36"/>
      <c r="D62" s="36"/>
      <c r="E62" s="36"/>
      <c r="F62" s="36"/>
      <c r="G62" s="36"/>
    </row>
    <row r="63" spans="1:8" ht="13.5" thickBot="1" x14ac:dyDescent="0.25">
      <c r="A63" s="35"/>
      <c r="B63" s="36"/>
      <c r="C63" s="36"/>
      <c r="D63" s="36"/>
      <c r="E63" s="36"/>
      <c r="F63" s="36"/>
      <c r="G63" s="36"/>
    </row>
    <row r="64" spans="1:8" ht="13.5" thickBot="1" x14ac:dyDescent="0.25">
      <c r="A64" s="69" t="s">
        <v>53</v>
      </c>
      <c r="B64" s="70"/>
      <c r="C64" s="70"/>
      <c r="D64" s="70"/>
      <c r="E64" s="70"/>
      <c r="F64" s="70"/>
      <c r="G64" s="71"/>
    </row>
    <row r="65" spans="1:8" ht="12.75" customHeight="1" x14ac:dyDescent="0.2">
      <c r="A65" s="47" t="s">
        <v>2</v>
      </c>
      <c r="B65" s="61" t="s">
        <v>65</v>
      </c>
      <c r="C65" s="58" t="s">
        <v>66</v>
      </c>
      <c r="D65" s="40" t="s">
        <v>4</v>
      </c>
      <c r="E65" s="40" t="s">
        <v>4</v>
      </c>
      <c r="F65" s="40" t="s">
        <v>4</v>
      </c>
      <c r="G65" s="40" t="s">
        <v>4</v>
      </c>
    </row>
    <row r="66" spans="1:8" x14ac:dyDescent="0.2">
      <c r="A66" s="47" t="s">
        <v>3</v>
      </c>
      <c r="B66" s="62"/>
      <c r="C66" s="59"/>
      <c r="D66" s="41" t="s">
        <v>5</v>
      </c>
      <c r="E66" s="41" t="s">
        <v>5</v>
      </c>
      <c r="F66" s="41" t="s">
        <v>5</v>
      </c>
      <c r="G66" s="41" t="s">
        <v>5</v>
      </c>
    </row>
    <row r="67" spans="1:8" ht="41.25" customHeight="1" thickBot="1" x14ac:dyDescent="0.25">
      <c r="A67" s="23"/>
      <c r="B67" s="63"/>
      <c r="C67" s="60"/>
      <c r="D67" s="42" t="s">
        <v>67</v>
      </c>
      <c r="E67" s="43" t="s">
        <v>68</v>
      </c>
      <c r="F67" s="43" t="s">
        <v>69</v>
      </c>
      <c r="G67" s="43" t="s">
        <v>70</v>
      </c>
    </row>
    <row r="68" spans="1:8" ht="13.5" thickBot="1" x14ac:dyDescent="0.25">
      <c r="A68" s="32" t="s">
        <v>6</v>
      </c>
      <c r="B68" s="25">
        <f>+B70+B71+B72</f>
        <v>385700</v>
      </c>
      <c r="C68" s="25">
        <f t="shared" ref="C68:G68" si="9">+C70+C71+C72</f>
        <v>376791</v>
      </c>
      <c r="D68" s="25">
        <f t="shared" si="9"/>
        <v>89593</v>
      </c>
      <c r="E68" s="25">
        <f t="shared" si="9"/>
        <v>171546</v>
      </c>
      <c r="F68" s="25">
        <f t="shared" si="9"/>
        <v>0</v>
      </c>
      <c r="G68" s="25">
        <f t="shared" si="9"/>
        <v>0</v>
      </c>
    </row>
    <row r="69" spans="1:8" ht="13.5" thickBot="1" x14ac:dyDescent="0.25">
      <c r="A69" s="31" t="s">
        <v>7</v>
      </c>
      <c r="B69" s="15"/>
      <c r="C69" s="15"/>
      <c r="D69" s="15"/>
      <c r="E69" s="15"/>
      <c r="F69" s="15"/>
      <c r="G69" s="15"/>
    </row>
    <row r="70" spans="1:8" ht="13.5" thickBot="1" x14ac:dyDescent="0.25">
      <c r="A70" s="33" t="s">
        <v>8</v>
      </c>
      <c r="B70" s="15">
        <v>238700</v>
      </c>
      <c r="C70" s="15">
        <v>238700</v>
      </c>
      <c r="D70" s="15">
        <v>62002</v>
      </c>
      <c r="E70" s="15">
        <v>114375</v>
      </c>
      <c r="F70" s="15"/>
      <c r="G70" s="15"/>
    </row>
    <row r="71" spans="1:8" ht="13.5" thickBot="1" x14ac:dyDescent="0.25">
      <c r="A71" s="33" t="s">
        <v>9</v>
      </c>
      <c r="B71" s="15">
        <v>147000</v>
      </c>
      <c r="C71" s="15">
        <v>138091</v>
      </c>
      <c r="D71" s="15">
        <v>27591</v>
      </c>
      <c r="E71" s="15">
        <v>57171</v>
      </c>
      <c r="F71" s="15"/>
      <c r="G71" s="15"/>
    </row>
    <row r="72" spans="1:8" ht="13.5" thickBot="1" x14ac:dyDescent="0.25">
      <c r="A72" s="33" t="s">
        <v>10</v>
      </c>
      <c r="B72" s="15"/>
      <c r="C72" s="15"/>
      <c r="D72" s="15"/>
      <c r="E72" s="15"/>
      <c r="F72" s="15"/>
      <c r="G72" s="15"/>
    </row>
    <row r="73" spans="1:8" ht="13.5" thickBot="1" x14ac:dyDescent="0.25">
      <c r="A73" s="31"/>
      <c r="B73" s="15"/>
      <c r="C73" s="15"/>
      <c r="D73" s="15"/>
      <c r="E73" s="15"/>
      <c r="F73" s="15"/>
      <c r="G73" s="15"/>
    </row>
    <row r="74" spans="1:8" s="1" customFormat="1" ht="26.25" thickBot="1" x14ac:dyDescent="0.25">
      <c r="A74" s="32" t="s">
        <v>11</v>
      </c>
      <c r="B74" s="25">
        <f t="shared" ref="B74:G74" si="10">+SUM(B75:B76)</f>
        <v>0</v>
      </c>
      <c r="C74" s="25">
        <f t="shared" si="10"/>
        <v>0</v>
      </c>
      <c r="D74" s="25">
        <f t="shared" si="10"/>
        <v>0</v>
      </c>
      <c r="E74" s="25">
        <f t="shared" si="10"/>
        <v>0</v>
      </c>
      <c r="F74" s="25">
        <f t="shared" si="10"/>
        <v>0</v>
      </c>
      <c r="G74" s="25">
        <f t="shared" si="10"/>
        <v>0</v>
      </c>
      <c r="H74" s="4"/>
    </row>
    <row r="75" spans="1:8" ht="13.5" thickBot="1" x14ac:dyDescent="0.25">
      <c r="A75" s="31" t="s">
        <v>17</v>
      </c>
      <c r="B75" s="15"/>
      <c r="C75" s="15"/>
      <c r="D75" s="15"/>
      <c r="E75" s="15"/>
      <c r="F75" s="15"/>
      <c r="G75" s="15"/>
    </row>
    <row r="76" spans="1:8" ht="13.5" thickBot="1" x14ac:dyDescent="0.25">
      <c r="A76" s="31"/>
      <c r="B76" s="15"/>
      <c r="C76" s="15"/>
      <c r="D76" s="15"/>
      <c r="E76" s="15"/>
      <c r="F76" s="15"/>
      <c r="G76" s="15"/>
    </row>
    <row r="77" spans="1:8" ht="13.5" thickBot="1" x14ac:dyDescent="0.25">
      <c r="A77" s="32" t="s">
        <v>12</v>
      </c>
      <c r="B77" s="25">
        <f t="shared" ref="B77:G77" si="11">+B74+B68</f>
        <v>385700</v>
      </c>
      <c r="C77" s="25">
        <f t="shared" si="11"/>
        <v>376791</v>
      </c>
      <c r="D77" s="25">
        <f t="shared" si="11"/>
        <v>89593</v>
      </c>
      <c r="E77" s="25">
        <f t="shared" si="11"/>
        <v>171546</v>
      </c>
      <c r="F77" s="25">
        <f t="shared" si="11"/>
        <v>0</v>
      </c>
      <c r="G77" s="25">
        <f t="shared" si="11"/>
        <v>0</v>
      </c>
    </row>
    <row r="78" spans="1:8" ht="13.5" thickBot="1" x14ac:dyDescent="0.25">
      <c r="A78" s="31"/>
      <c r="B78" s="15"/>
      <c r="C78" s="15"/>
      <c r="D78" s="15"/>
      <c r="E78" s="15"/>
      <c r="F78" s="15"/>
      <c r="G78" s="15"/>
    </row>
    <row r="79" spans="1:8" ht="13.5" thickBot="1" x14ac:dyDescent="0.25">
      <c r="A79" s="31" t="s">
        <v>13</v>
      </c>
      <c r="B79" s="27">
        <v>10</v>
      </c>
      <c r="C79" s="27">
        <v>10</v>
      </c>
      <c r="D79" s="27">
        <v>9</v>
      </c>
      <c r="E79" s="27">
        <v>8</v>
      </c>
      <c r="F79" s="27"/>
      <c r="G79" s="27"/>
    </row>
    <row r="80" spans="1:8" x14ac:dyDescent="0.2">
      <c r="A80" s="35"/>
      <c r="B80" s="36"/>
      <c r="C80" s="36"/>
      <c r="D80" s="36"/>
      <c r="E80" s="36"/>
      <c r="F80" s="36"/>
      <c r="G80" s="36"/>
    </row>
    <row r="81" spans="1:8" x14ac:dyDescent="0.2">
      <c r="A81" s="35"/>
      <c r="B81" s="36"/>
      <c r="C81" s="36"/>
      <c r="D81" s="36"/>
      <c r="E81" s="36"/>
      <c r="F81" s="36"/>
      <c r="G81" s="36"/>
    </row>
    <row r="82" spans="1:8" ht="13.5" thickBot="1" x14ac:dyDescent="0.25">
      <c r="A82" s="35"/>
      <c r="B82" s="36"/>
      <c r="C82" s="36"/>
      <c r="D82" s="36"/>
      <c r="E82" s="36"/>
      <c r="F82" s="36"/>
      <c r="G82" s="36"/>
    </row>
    <row r="83" spans="1:8" ht="13.5" thickBot="1" x14ac:dyDescent="0.25">
      <c r="A83" s="69" t="s">
        <v>54</v>
      </c>
      <c r="B83" s="70"/>
      <c r="C83" s="70"/>
      <c r="D83" s="70"/>
      <c r="E83" s="70"/>
      <c r="F83" s="70"/>
      <c r="G83" s="71"/>
    </row>
    <row r="84" spans="1:8" ht="12.75" customHeight="1" x14ac:dyDescent="0.2">
      <c r="A84" s="47" t="s">
        <v>2</v>
      </c>
      <c r="B84" s="61" t="s">
        <v>65</v>
      </c>
      <c r="C84" s="58" t="s">
        <v>66</v>
      </c>
      <c r="D84" s="40" t="s">
        <v>4</v>
      </c>
      <c r="E84" s="40" t="s">
        <v>4</v>
      </c>
      <c r="F84" s="40" t="s">
        <v>4</v>
      </c>
      <c r="G84" s="40" t="s">
        <v>4</v>
      </c>
    </row>
    <row r="85" spans="1:8" x14ac:dyDescent="0.2">
      <c r="A85" s="47" t="s">
        <v>3</v>
      </c>
      <c r="B85" s="62"/>
      <c r="C85" s="59"/>
      <c r="D85" s="41" t="s">
        <v>5</v>
      </c>
      <c r="E85" s="41" t="s">
        <v>5</v>
      </c>
      <c r="F85" s="41" t="s">
        <v>5</v>
      </c>
      <c r="G85" s="41" t="s">
        <v>5</v>
      </c>
    </row>
    <row r="86" spans="1:8" ht="41.25" customHeight="1" thickBot="1" x14ac:dyDescent="0.25">
      <c r="A86" s="23"/>
      <c r="B86" s="63"/>
      <c r="C86" s="60"/>
      <c r="D86" s="42" t="s">
        <v>67</v>
      </c>
      <c r="E86" s="43" t="s">
        <v>68</v>
      </c>
      <c r="F86" s="43" t="s">
        <v>69</v>
      </c>
      <c r="G86" s="43" t="s">
        <v>70</v>
      </c>
    </row>
    <row r="87" spans="1:8" ht="13.5" thickBot="1" x14ac:dyDescent="0.25">
      <c r="A87" s="32" t="s">
        <v>6</v>
      </c>
      <c r="B87" s="25">
        <f>+B89+B90+B91</f>
        <v>190000</v>
      </c>
      <c r="C87" s="25">
        <f t="shared" ref="C87:G87" si="12">+C89+C90+C91</f>
        <v>63000</v>
      </c>
      <c r="D87" s="25">
        <f t="shared" si="12"/>
        <v>1243</v>
      </c>
      <c r="E87" s="25">
        <f t="shared" si="12"/>
        <v>10680</v>
      </c>
      <c r="F87" s="25">
        <f t="shared" si="12"/>
        <v>0</v>
      </c>
      <c r="G87" s="25">
        <f t="shared" si="12"/>
        <v>0</v>
      </c>
    </row>
    <row r="88" spans="1:8" ht="13.5" thickBot="1" x14ac:dyDescent="0.25">
      <c r="A88" s="31" t="s">
        <v>7</v>
      </c>
      <c r="B88" s="15"/>
      <c r="C88" s="15"/>
      <c r="D88" s="15"/>
      <c r="E88" s="15"/>
      <c r="F88" s="15"/>
      <c r="G88" s="15"/>
    </row>
    <row r="89" spans="1:8" ht="13.5" thickBot="1" x14ac:dyDescent="0.25">
      <c r="A89" s="33" t="s">
        <v>8</v>
      </c>
      <c r="B89" s="15"/>
      <c r="C89" s="15"/>
      <c r="D89" s="15"/>
      <c r="E89" s="15"/>
      <c r="F89" s="15"/>
      <c r="G89" s="15"/>
    </row>
    <row r="90" spans="1:8" ht="13.5" thickBot="1" x14ac:dyDescent="0.25">
      <c r="A90" s="33" t="s">
        <v>9</v>
      </c>
      <c r="B90" s="15">
        <v>190000</v>
      </c>
      <c r="C90" s="15">
        <v>63000</v>
      </c>
      <c r="D90" s="15">
        <v>1243</v>
      </c>
      <c r="E90" s="15">
        <v>10680</v>
      </c>
      <c r="F90" s="15"/>
      <c r="G90" s="15"/>
    </row>
    <row r="91" spans="1:8" ht="13.5" thickBot="1" x14ac:dyDescent="0.25">
      <c r="A91" s="33" t="s">
        <v>10</v>
      </c>
      <c r="B91" s="15"/>
      <c r="C91" s="15"/>
      <c r="D91" s="15"/>
      <c r="E91" s="15"/>
      <c r="F91" s="15"/>
      <c r="G91" s="15"/>
    </row>
    <row r="92" spans="1:8" ht="13.5" thickBot="1" x14ac:dyDescent="0.25">
      <c r="A92" s="31"/>
      <c r="B92" s="15"/>
      <c r="C92" s="15"/>
      <c r="D92" s="15"/>
      <c r="E92" s="15"/>
      <c r="F92" s="15"/>
      <c r="G92" s="15"/>
    </row>
    <row r="93" spans="1:8" s="1" customFormat="1" ht="26.25" thickBot="1" x14ac:dyDescent="0.25">
      <c r="A93" s="32" t="s">
        <v>11</v>
      </c>
      <c r="B93" s="25">
        <f t="shared" ref="B93:G93" si="13">+SUM(B94:B95)</f>
        <v>0</v>
      </c>
      <c r="C93" s="25">
        <f t="shared" si="13"/>
        <v>0</v>
      </c>
      <c r="D93" s="25">
        <f t="shared" si="13"/>
        <v>0</v>
      </c>
      <c r="E93" s="25">
        <f t="shared" si="13"/>
        <v>0</v>
      </c>
      <c r="F93" s="25">
        <f t="shared" si="13"/>
        <v>0</v>
      </c>
      <c r="G93" s="25">
        <f t="shared" si="13"/>
        <v>0</v>
      </c>
      <c r="H93" s="4"/>
    </row>
    <row r="94" spans="1:8" ht="13.5" thickBot="1" x14ac:dyDescent="0.25">
      <c r="A94" s="31" t="s">
        <v>17</v>
      </c>
      <c r="B94" s="15"/>
      <c r="C94" s="15"/>
      <c r="D94" s="15"/>
      <c r="E94" s="15"/>
      <c r="F94" s="15"/>
      <c r="G94" s="15"/>
    </row>
    <row r="95" spans="1:8" ht="13.5" thickBot="1" x14ac:dyDescent="0.25">
      <c r="A95" s="31"/>
      <c r="B95" s="15"/>
      <c r="C95" s="15"/>
      <c r="D95" s="15"/>
      <c r="E95" s="15"/>
      <c r="F95" s="15"/>
      <c r="G95" s="15"/>
    </row>
    <row r="96" spans="1:8" ht="13.5" thickBot="1" x14ac:dyDescent="0.25">
      <c r="A96" s="32" t="s">
        <v>12</v>
      </c>
      <c r="B96" s="25">
        <f t="shared" ref="B96:G96" si="14">+B93+B87</f>
        <v>190000</v>
      </c>
      <c r="C96" s="25">
        <f t="shared" si="14"/>
        <v>63000</v>
      </c>
      <c r="D96" s="25">
        <f t="shared" si="14"/>
        <v>1243</v>
      </c>
      <c r="E96" s="25">
        <f t="shared" si="14"/>
        <v>10680</v>
      </c>
      <c r="F96" s="25">
        <f t="shared" si="14"/>
        <v>0</v>
      </c>
      <c r="G96" s="25">
        <f t="shared" si="14"/>
        <v>0</v>
      </c>
    </row>
    <row r="97" spans="1:8" ht="13.5" thickBot="1" x14ac:dyDescent="0.25">
      <c r="A97" s="31"/>
      <c r="B97" s="15"/>
      <c r="C97" s="15"/>
      <c r="D97" s="15"/>
      <c r="E97" s="15"/>
      <c r="F97" s="15"/>
      <c r="G97" s="15"/>
    </row>
    <row r="98" spans="1:8" ht="13.5" thickBot="1" x14ac:dyDescent="0.25">
      <c r="A98" s="31" t="s">
        <v>13</v>
      </c>
      <c r="B98" s="27"/>
      <c r="C98" s="27"/>
      <c r="D98" s="27"/>
      <c r="E98" s="27"/>
      <c r="F98" s="27"/>
      <c r="G98" s="27"/>
    </row>
    <row r="99" spans="1:8" x14ac:dyDescent="0.2">
      <c r="A99" s="35"/>
      <c r="B99" s="36"/>
      <c r="C99" s="36"/>
      <c r="D99" s="36"/>
      <c r="E99" s="36"/>
      <c r="F99" s="36"/>
      <c r="G99" s="36"/>
    </row>
    <row r="100" spans="1:8" x14ac:dyDescent="0.2">
      <c r="A100" s="35"/>
      <c r="B100" s="36"/>
      <c r="C100" s="36"/>
      <c r="D100" s="36"/>
      <c r="E100" s="36"/>
      <c r="F100" s="36"/>
      <c r="G100" s="36"/>
    </row>
    <row r="101" spans="1:8" ht="13.5" thickBot="1" x14ac:dyDescent="0.25">
      <c r="A101" s="35"/>
      <c r="B101" s="36"/>
      <c r="C101" s="36"/>
      <c r="D101" s="36"/>
      <c r="E101" s="36"/>
      <c r="F101" s="36"/>
      <c r="G101" s="36"/>
    </row>
    <row r="102" spans="1:8" ht="13.5" thickBot="1" x14ac:dyDescent="0.25">
      <c r="A102" s="69" t="s">
        <v>55</v>
      </c>
      <c r="B102" s="70"/>
      <c r="C102" s="70"/>
      <c r="D102" s="70"/>
      <c r="E102" s="70"/>
      <c r="F102" s="70"/>
      <c r="G102" s="71"/>
    </row>
    <row r="103" spans="1:8" ht="12.75" customHeight="1" x14ac:dyDescent="0.2">
      <c r="A103" s="47" t="s">
        <v>2</v>
      </c>
      <c r="B103" s="61" t="s">
        <v>65</v>
      </c>
      <c r="C103" s="58" t="s">
        <v>66</v>
      </c>
      <c r="D103" s="40" t="s">
        <v>4</v>
      </c>
      <c r="E103" s="40" t="s">
        <v>4</v>
      </c>
      <c r="F103" s="40" t="s">
        <v>4</v>
      </c>
      <c r="G103" s="40" t="s">
        <v>4</v>
      </c>
    </row>
    <row r="104" spans="1:8" x14ac:dyDescent="0.2">
      <c r="A104" s="47" t="s">
        <v>3</v>
      </c>
      <c r="B104" s="62"/>
      <c r="C104" s="59"/>
      <c r="D104" s="41" t="s">
        <v>5</v>
      </c>
      <c r="E104" s="41" t="s">
        <v>5</v>
      </c>
      <c r="F104" s="41" t="s">
        <v>5</v>
      </c>
      <c r="G104" s="41" t="s">
        <v>5</v>
      </c>
    </row>
    <row r="105" spans="1:8" ht="41.25" customHeight="1" thickBot="1" x14ac:dyDescent="0.25">
      <c r="A105" s="23"/>
      <c r="B105" s="63"/>
      <c r="C105" s="60"/>
      <c r="D105" s="42" t="s">
        <v>67</v>
      </c>
      <c r="E105" s="43" t="s">
        <v>68</v>
      </c>
      <c r="F105" s="43" t="s">
        <v>69</v>
      </c>
      <c r="G105" s="43" t="s">
        <v>70</v>
      </c>
    </row>
    <row r="106" spans="1:8" ht="13.5" thickBot="1" x14ac:dyDescent="0.25">
      <c r="A106" s="32" t="s">
        <v>6</v>
      </c>
      <c r="B106" s="25">
        <f>+B108+B109+B110</f>
        <v>170000</v>
      </c>
      <c r="C106" s="25">
        <f t="shared" ref="C106:G106" si="15">+C108+C109+C110</f>
        <v>80000</v>
      </c>
      <c r="D106" s="25">
        <f t="shared" si="15"/>
        <v>216</v>
      </c>
      <c r="E106" s="25">
        <f t="shared" si="15"/>
        <v>3379</v>
      </c>
      <c r="F106" s="25">
        <f t="shared" si="15"/>
        <v>0</v>
      </c>
      <c r="G106" s="25">
        <f t="shared" si="15"/>
        <v>0</v>
      </c>
    </row>
    <row r="107" spans="1:8" ht="13.5" thickBot="1" x14ac:dyDescent="0.25">
      <c r="A107" s="31" t="s">
        <v>7</v>
      </c>
      <c r="B107" s="15"/>
      <c r="C107" s="15"/>
      <c r="D107" s="15"/>
      <c r="E107" s="15"/>
      <c r="F107" s="15"/>
      <c r="G107" s="15"/>
    </row>
    <row r="108" spans="1:8" ht="13.5" thickBot="1" x14ac:dyDescent="0.25">
      <c r="A108" s="33" t="s">
        <v>8</v>
      </c>
      <c r="B108" s="15"/>
      <c r="C108" s="15"/>
      <c r="D108" s="15"/>
      <c r="E108" s="15"/>
      <c r="F108" s="15"/>
      <c r="G108" s="15"/>
    </row>
    <row r="109" spans="1:8" ht="13.5" thickBot="1" x14ac:dyDescent="0.25">
      <c r="A109" s="33" t="s">
        <v>9</v>
      </c>
      <c r="B109" s="15">
        <v>170000</v>
      </c>
      <c r="C109" s="15">
        <v>80000</v>
      </c>
      <c r="D109" s="15">
        <v>216</v>
      </c>
      <c r="E109" s="15">
        <v>3379</v>
      </c>
      <c r="F109" s="15"/>
      <c r="G109" s="15"/>
    </row>
    <row r="110" spans="1:8" ht="13.5" thickBot="1" x14ac:dyDescent="0.25">
      <c r="A110" s="33" t="s">
        <v>10</v>
      </c>
      <c r="B110" s="15"/>
      <c r="C110" s="15"/>
      <c r="D110" s="15"/>
      <c r="E110" s="15"/>
      <c r="F110" s="15"/>
      <c r="G110" s="15"/>
    </row>
    <row r="111" spans="1:8" ht="13.5" thickBot="1" x14ac:dyDescent="0.25">
      <c r="A111" s="31"/>
      <c r="B111" s="15"/>
      <c r="C111" s="15"/>
      <c r="D111" s="15"/>
      <c r="E111" s="15"/>
      <c r="F111" s="15"/>
      <c r="G111" s="15"/>
    </row>
    <row r="112" spans="1:8" s="1" customFormat="1" ht="26.25" thickBot="1" x14ac:dyDescent="0.25">
      <c r="A112" s="32" t="s">
        <v>11</v>
      </c>
      <c r="B112" s="25">
        <f t="shared" ref="B112:G112" si="16">+SUM(B113:B114)</f>
        <v>0</v>
      </c>
      <c r="C112" s="25">
        <f t="shared" si="16"/>
        <v>0</v>
      </c>
      <c r="D112" s="25">
        <f t="shared" si="16"/>
        <v>0</v>
      </c>
      <c r="E112" s="25">
        <f t="shared" si="16"/>
        <v>0</v>
      </c>
      <c r="F112" s="25">
        <f t="shared" si="16"/>
        <v>0</v>
      </c>
      <c r="G112" s="25">
        <f t="shared" si="16"/>
        <v>0</v>
      </c>
      <c r="H112" s="4"/>
    </row>
    <row r="113" spans="1:7" ht="13.5" thickBot="1" x14ac:dyDescent="0.25">
      <c r="A113" s="31" t="s">
        <v>17</v>
      </c>
      <c r="B113" s="15"/>
      <c r="C113" s="15"/>
      <c r="D113" s="15"/>
      <c r="E113" s="15"/>
      <c r="F113" s="15"/>
      <c r="G113" s="15"/>
    </row>
    <row r="114" spans="1:7" ht="13.5" thickBot="1" x14ac:dyDescent="0.25">
      <c r="A114" s="31"/>
      <c r="B114" s="15"/>
      <c r="C114" s="15"/>
      <c r="D114" s="15"/>
      <c r="E114" s="15"/>
      <c r="F114" s="15"/>
      <c r="G114" s="15"/>
    </row>
    <row r="115" spans="1:7" ht="13.5" thickBot="1" x14ac:dyDescent="0.25">
      <c r="A115" s="32" t="s">
        <v>12</v>
      </c>
      <c r="B115" s="25">
        <f t="shared" ref="B115:G115" si="17">+B112+B106</f>
        <v>170000</v>
      </c>
      <c r="C115" s="25">
        <f t="shared" si="17"/>
        <v>80000</v>
      </c>
      <c r="D115" s="25">
        <f t="shared" si="17"/>
        <v>216</v>
      </c>
      <c r="E115" s="25">
        <f t="shared" si="17"/>
        <v>3379</v>
      </c>
      <c r="F115" s="25">
        <f t="shared" si="17"/>
        <v>0</v>
      </c>
      <c r="G115" s="25">
        <f t="shared" si="17"/>
        <v>0</v>
      </c>
    </row>
    <row r="116" spans="1:7" ht="13.5" thickBot="1" x14ac:dyDescent="0.25">
      <c r="A116" s="31"/>
      <c r="B116" s="15"/>
      <c r="C116" s="15"/>
      <c r="D116" s="15"/>
      <c r="E116" s="15"/>
      <c r="F116" s="15"/>
      <c r="G116" s="15"/>
    </row>
    <row r="117" spans="1:7" ht="13.5" thickBot="1" x14ac:dyDescent="0.25">
      <c r="A117" s="31" t="s">
        <v>13</v>
      </c>
      <c r="B117" s="27"/>
      <c r="C117" s="27"/>
      <c r="D117" s="27"/>
      <c r="E117" s="27"/>
      <c r="F117" s="27"/>
      <c r="G117" s="27"/>
    </row>
    <row r="118" spans="1:7" x14ac:dyDescent="0.2">
      <c r="A118" s="35"/>
      <c r="B118" s="36"/>
      <c r="C118" s="36"/>
      <c r="D118" s="36"/>
      <c r="E118" s="36"/>
      <c r="F118" s="36"/>
      <c r="G118" s="36"/>
    </row>
    <row r="119" spans="1:7" x14ac:dyDescent="0.2">
      <c r="A119" s="35"/>
      <c r="B119" s="36"/>
      <c r="C119" s="36"/>
      <c r="D119" s="36"/>
      <c r="E119" s="36"/>
      <c r="F119" s="36"/>
      <c r="G119" s="36"/>
    </row>
    <row r="120" spans="1:7" ht="13.5" thickBot="1" x14ac:dyDescent="0.25">
      <c r="A120" s="35"/>
      <c r="B120" s="36"/>
      <c r="C120" s="36"/>
      <c r="D120" s="36"/>
      <c r="E120" s="36"/>
      <c r="F120" s="36"/>
      <c r="G120" s="36"/>
    </row>
    <row r="121" spans="1:7" ht="13.5" thickBot="1" x14ac:dyDescent="0.25">
      <c r="A121" s="69" t="s">
        <v>56</v>
      </c>
      <c r="B121" s="70"/>
      <c r="C121" s="70"/>
      <c r="D121" s="70"/>
      <c r="E121" s="70"/>
      <c r="F121" s="70"/>
      <c r="G121" s="71"/>
    </row>
    <row r="122" spans="1:7" ht="12.75" customHeight="1" x14ac:dyDescent="0.2">
      <c r="A122" s="47" t="s">
        <v>2</v>
      </c>
      <c r="B122" s="61" t="s">
        <v>65</v>
      </c>
      <c r="C122" s="58" t="s">
        <v>66</v>
      </c>
      <c r="D122" s="40" t="s">
        <v>4</v>
      </c>
      <c r="E122" s="40" t="s">
        <v>4</v>
      </c>
      <c r="F122" s="40" t="s">
        <v>4</v>
      </c>
      <c r="G122" s="40" t="s">
        <v>4</v>
      </c>
    </row>
    <row r="123" spans="1:7" x14ac:dyDescent="0.2">
      <c r="A123" s="47" t="s">
        <v>3</v>
      </c>
      <c r="B123" s="62"/>
      <c r="C123" s="59"/>
      <c r="D123" s="41" t="s">
        <v>5</v>
      </c>
      <c r="E123" s="41" t="s">
        <v>5</v>
      </c>
      <c r="F123" s="41" t="s">
        <v>5</v>
      </c>
      <c r="G123" s="41" t="s">
        <v>5</v>
      </c>
    </row>
    <row r="124" spans="1:7" ht="41.25" customHeight="1" thickBot="1" x14ac:dyDescent="0.25">
      <c r="A124" s="23"/>
      <c r="B124" s="63"/>
      <c r="C124" s="60"/>
      <c r="D124" s="42" t="s">
        <v>67</v>
      </c>
      <c r="E124" s="43" t="s">
        <v>68</v>
      </c>
      <c r="F124" s="43" t="s">
        <v>69</v>
      </c>
      <c r="G124" s="43" t="s">
        <v>70</v>
      </c>
    </row>
    <row r="125" spans="1:7" ht="13.5" thickBot="1" x14ac:dyDescent="0.25">
      <c r="A125" s="32" t="s">
        <v>6</v>
      </c>
      <c r="B125" s="25">
        <f>+B127+B128+B129</f>
        <v>320000</v>
      </c>
      <c r="C125" s="25">
        <f t="shared" ref="C125:G125" si="18">+C127+C128+C129</f>
        <v>87000</v>
      </c>
      <c r="D125" s="25">
        <f t="shared" si="18"/>
        <v>6078</v>
      </c>
      <c r="E125" s="25">
        <f t="shared" si="18"/>
        <v>6585</v>
      </c>
      <c r="F125" s="25">
        <f t="shared" si="18"/>
        <v>0</v>
      </c>
      <c r="G125" s="25">
        <f t="shared" si="18"/>
        <v>0</v>
      </c>
    </row>
    <row r="126" spans="1:7" ht="13.5" thickBot="1" x14ac:dyDescent="0.25">
      <c r="A126" s="31" t="s">
        <v>7</v>
      </c>
      <c r="B126" s="15"/>
      <c r="C126" s="15"/>
      <c r="D126" s="15"/>
      <c r="E126" s="15"/>
      <c r="F126" s="15"/>
      <c r="G126" s="15"/>
    </row>
    <row r="127" spans="1:7" ht="13.5" thickBot="1" x14ac:dyDescent="0.25">
      <c r="A127" s="33" t="s">
        <v>8</v>
      </c>
      <c r="B127" s="15"/>
      <c r="C127" s="15"/>
      <c r="D127" s="15"/>
      <c r="E127" s="15"/>
      <c r="F127" s="15"/>
      <c r="G127" s="15"/>
    </row>
    <row r="128" spans="1:7" ht="13.5" thickBot="1" x14ac:dyDescent="0.25">
      <c r="A128" s="33" t="s">
        <v>9</v>
      </c>
      <c r="B128" s="15">
        <v>320000</v>
      </c>
      <c r="C128" s="15">
        <v>87000</v>
      </c>
      <c r="D128" s="15">
        <v>6078</v>
      </c>
      <c r="E128" s="15">
        <v>6585</v>
      </c>
      <c r="F128" s="15"/>
      <c r="G128" s="15"/>
    </row>
    <row r="129" spans="1:8" ht="13.5" thickBot="1" x14ac:dyDescent="0.25">
      <c r="A129" s="33" t="s">
        <v>10</v>
      </c>
      <c r="B129" s="15"/>
      <c r="C129" s="15"/>
      <c r="D129" s="15"/>
      <c r="E129" s="15"/>
      <c r="F129" s="15"/>
      <c r="G129" s="15"/>
    </row>
    <row r="130" spans="1:8" ht="13.5" thickBot="1" x14ac:dyDescent="0.25">
      <c r="A130" s="31"/>
      <c r="B130" s="15"/>
      <c r="C130" s="15"/>
      <c r="D130" s="15"/>
      <c r="E130" s="15"/>
      <c r="F130" s="15"/>
      <c r="G130" s="15"/>
    </row>
    <row r="131" spans="1:8" s="1" customFormat="1" ht="26.25" thickBot="1" x14ac:dyDescent="0.25">
      <c r="A131" s="32" t="s">
        <v>11</v>
      </c>
      <c r="B131" s="25">
        <f t="shared" ref="B131:G131" si="19">+SUM(B132:B134)</f>
        <v>11559700</v>
      </c>
      <c r="C131" s="25">
        <f t="shared" si="19"/>
        <v>10453422</v>
      </c>
      <c r="D131" s="25">
        <f t="shared" si="19"/>
        <v>4329927</v>
      </c>
      <c r="E131" s="25">
        <f t="shared" si="19"/>
        <v>7130030</v>
      </c>
      <c r="F131" s="25">
        <f t="shared" si="19"/>
        <v>0</v>
      </c>
      <c r="G131" s="25">
        <f t="shared" si="19"/>
        <v>0</v>
      </c>
      <c r="H131" s="4"/>
    </row>
    <row r="132" spans="1:8" ht="13.5" thickBot="1" x14ac:dyDescent="0.25">
      <c r="A132" s="31" t="s">
        <v>17</v>
      </c>
      <c r="B132" s="15"/>
      <c r="C132" s="15"/>
      <c r="D132" s="15"/>
      <c r="E132" s="15"/>
      <c r="F132" s="15"/>
      <c r="G132" s="15"/>
    </row>
    <row r="133" spans="1:8" ht="51.75" thickBot="1" x14ac:dyDescent="0.25">
      <c r="A133" s="34" t="s">
        <v>63</v>
      </c>
      <c r="B133" s="15">
        <v>11559700</v>
      </c>
      <c r="C133" s="15">
        <v>10453422</v>
      </c>
      <c r="D133" s="15">
        <v>4329927</v>
      </c>
      <c r="E133" s="15">
        <v>7130030</v>
      </c>
      <c r="F133" s="15"/>
      <c r="G133" s="15"/>
    </row>
    <row r="134" spans="1:8" ht="13.5" thickBot="1" x14ac:dyDescent="0.25">
      <c r="A134" s="31"/>
      <c r="B134" s="15"/>
      <c r="C134" s="15"/>
      <c r="D134" s="15"/>
      <c r="E134" s="15"/>
      <c r="F134" s="15"/>
      <c r="G134" s="15"/>
    </row>
    <row r="135" spans="1:8" ht="13.5" thickBot="1" x14ac:dyDescent="0.25">
      <c r="A135" s="32" t="s">
        <v>12</v>
      </c>
      <c r="B135" s="25">
        <f t="shared" ref="B135:G135" si="20">+B131+B125</f>
        <v>11879700</v>
      </c>
      <c r="C135" s="25">
        <f t="shared" si="20"/>
        <v>10540422</v>
      </c>
      <c r="D135" s="25">
        <f t="shared" si="20"/>
        <v>4336005</v>
      </c>
      <c r="E135" s="25">
        <f t="shared" si="20"/>
        <v>7136615</v>
      </c>
      <c r="F135" s="25">
        <f t="shared" si="20"/>
        <v>0</v>
      </c>
      <c r="G135" s="25">
        <f t="shared" si="20"/>
        <v>0</v>
      </c>
    </row>
    <row r="136" spans="1:8" ht="13.5" thickBot="1" x14ac:dyDescent="0.25">
      <c r="A136" s="31"/>
      <c r="B136" s="15"/>
      <c r="C136" s="15"/>
      <c r="D136" s="15"/>
      <c r="E136" s="15"/>
      <c r="F136" s="15"/>
      <c r="G136" s="15"/>
    </row>
    <row r="137" spans="1:8" ht="13.5" thickBot="1" x14ac:dyDescent="0.25">
      <c r="A137" s="31" t="s">
        <v>13</v>
      </c>
      <c r="B137" s="27"/>
      <c r="C137" s="27"/>
      <c r="D137" s="27"/>
      <c r="E137" s="27"/>
      <c r="F137" s="27"/>
      <c r="G137" s="27"/>
    </row>
    <row r="138" spans="1:8" x14ac:dyDescent="0.2">
      <c r="A138" s="35"/>
      <c r="B138" s="36"/>
      <c r="C138" s="36"/>
      <c r="D138" s="36"/>
      <c r="E138" s="36"/>
      <c r="F138" s="36"/>
      <c r="G138" s="36"/>
    </row>
    <row r="139" spans="1:8" x14ac:dyDescent="0.2">
      <c r="A139" s="35"/>
      <c r="B139" s="36"/>
      <c r="C139" s="36"/>
      <c r="D139" s="36"/>
      <c r="E139" s="36"/>
      <c r="F139" s="36"/>
      <c r="G139" s="36"/>
    </row>
    <row r="140" spans="1:8" ht="13.5" thickBot="1" x14ac:dyDescent="0.25">
      <c r="A140" s="35"/>
      <c r="B140" s="36"/>
      <c r="C140" s="36"/>
      <c r="D140" s="36"/>
      <c r="E140" s="36"/>
      <c r="F140" s="36"/>
      <c r="G140" s="36"/>
    </row>
    <row r="141" spans="1:8" ht="13.5" thickBot="1" x14ac:dyDescent="0.25">
      <c r="A141" s="69" t="s">
        <v>57</v>
      </c>
      <c r="B141" s="70"/>
      <c r="C141" s="70"/>
      <c r="D141" s="70"/>
      <c r="E141" s="70"/>
      <c r="F141" s="70"/>
      <c r="G141" s="71"/>
    </row>
    <row r="142" spans="1:8" ht="12.75" customHeight="1" x14ac:dyDescent="0.2">
      <c r="A142" s="47" t="s">
        <v>2</v>
      </c>
      <c r="B142" s="61" t="s">
        <v>65</v>
      </c>
      <c r="C142" s="58" t="s">
        <v>66</v>
      </c>
      <c r="D142" s="40" t="s">
        <v>4</v>
      </c>
      <c r="E142" s="40" t="s">
        <v>4</v>
      </c>
      <c r="F142" s="40" t="s">
        <v>4</v>
      </c>
      <c r="G142" s="40" t="s">
        <v>4</v>
      </c>
    </row>
    <row r="143" spans="1:8" x14ac:dyDescent="0.2">
      <c r="A143" s="47" t="s">
        <v>3</v>
      </c>
      <c r="B143" s="62"/>
      <c r="C143" s="59"/>
      <c r="D143" s="41" t="s">
        <v>5</v>
      </c>
      <c r="E143" s="41" t="s">
        <v>5</v>
      </c>
      <c r="F143" s="41" t="s">
        <v>5</v>
      </c>
      <c r="G143" s="41" t="s">
        <v>5</v>
      </c>
    </row>
    <row r="144" spans="1:8" ht="41.25" customHeight="1" thickBot="1" x14ac:dyDescent="0.25">
      <c r="A144" s="23"/>
      <c r="B144" s="63"/>
      <c r="C144" s="60"/>
      <c r="D144" s="42" t="s">
        <v>67</v>
      </c>
      <c r="E144" s="43" t="s">
        <v>68</v>
      </c>
      <c r="F144" s="43" t="s">
        <v>69</v>
      </c>
      <c r="G144" s="43" t="s">
        <v>70</v>
      </c>
    </row>
    <row r="145" spans="1:8" ht="13.5" thickBot="1" x14ac:dyDescent="0.25">
      <c r="A145" s="32" t="s">
        <v>6</v>
      </c>
      <c r="B145" s="25">
        <f>+B147+B148+B149</f>
        <v>240000</v>
      </c>
      <c r="C145" s="25">
        <f t="shared" ref="C145:G145" si="21">+C147+C148+C149</f>
        <v>83000</v>
      </c>
      <c r="D145" s="25">
        <f t="shared" si="21"/>
        <v>14410.22</v>
      </c>
      <c r="E145" s="25">
        <f t="shared" si="21"/>
        <v>11159</v>
      </c>
      <c r="F145" s="25">
        <f>+F147+F148+F149</f>
        <v>0</v>
      </c>
      <c r="G145" s="25">
        <f t="shared" si="21"/>
        <v>0</v>
      </c>
    </row>
    <row r="146" spans="1:8" ht="13.5" thickBot="1" x14ac:dyDescent="0.25">
      <c r="A146" s="31" t="s">
        <v>7</v>
      </c>
      <c r="B146" s="15"/>
      <c r="C146" s="15"/>
      <c r="D146" s="15"/>
      <c r="E146" s="15"/>
      <c r="F146" s="15"/>
      <c r="G146" s="15"/>
    </row>
    <row r="147" spans="1:8" ht="13.5" thickBot="1" x14ac:dyDescent="0.25">
      <c r="A147" s="33" t="s">
        <v>8</v>
      </c>
      <c r="B147" s="15"/>
      <c r="C147" s="15"/>
      <c r="D147" s="15"/>
      <c r="E147" s="15"/>
      <c r="F147" s="15"/>
      <c r="G147" s="15"/>
    </row>
    <row r="148" spans="1:8" ht="13.5" thickBot="1" x14ac:dyDescent="0.25">
      <c r="A148" s="33" t="s">
        <v>9</v>
      </c>
      <c r="B148" s="15">
        <v>240000</v>
      </c>
      <c r="C148" s="15">
        <v>83000</v>
      </c>
      <c r="D148" s="15">
        <v>14410.22</v>
      </c>
      <c r="E148" s="15">
        <v>11159</v>
      </c>
      <c r="F148" s="15"/>
      <c r="G148" s="15"/>
    </row>
    <row r="149" spans="1:8" ht="13.5" thickBot="1" x14ac:dyDescent="0.25">
      <c r="A149" s="33" t="s">
        <v>10</v>
      </c>
      <c r="B149" s="15"/>
      <c r="C149" s="15"/>
      <c r="D149" s="15"/>
      <c r="E149" s="15"/>
      <c r="F149" s="15"/>
      <c r="G149" s="15"/>
    </row>
    <row r="150" spans="1:8" ht="13.5" thickBot="1" x14ac:dyDescent="0.25">
      <c r="A150" s="31"/>
      <c r="B150" s="15"/>
      <c r="C150" s="15"/>
      <c r="D150" s="15"/>
      <c r="E150" s="15"/>
      <c r="F150" s="15"/>
      <c r="G150" s="15"/>
    </row>
    <row r="151" spans="1:8" s="1" customFormat="1" ht="26.25" thickBot="1" x14ac:dyDescent="0.25">
      <c r="A151" s="32" t="s">
        <v>11</v>
      </c>
      <c r="B151" s="25">
        <f t="shared" ref="B151:G151" si="22">+SUM(B152:B153)</f>
        <v>0</v>
      </c>
      <c r="C151" s="25">
        <f t="shared" si="22"/>
        <v>0</v>
      </c>
      <c r="D151" s="25">
        <f t="shared" si="22"/>
        <v>0</v>
      </c>
      <c r="E151" s="25">
        <f t="shared" si="22"/>
        <v>0</v>
      </c>
      <c r="F151" s="25">
        <f t="shared" si="22"/>
        <v>0</v>
      </c>
      <c r="G151" s="25">
        <f t="shared" si="22"/>
        <v>0</v>
      </c>
      <c r="H151" s="4"/>
    </row>
    <row r="152" spans="1:8" ht="13.5" thickBot="1" x14ac:dyDescent="0.25">
      <c r="A152" s="31" t="s">
        <v>17</v>
      </c>
      <c r="B152" s="15"/>
      <c r="C152" s="15"/>
      <c r="D152" s="15"/>
      <c r="E152" s="15"/>
      <c r="F152" s="15"/>
      <c r="G152" s="15"/>
    </row>
    <row r="153" spans="1:8" ht="13.5" thickBot="1" x14ac:dyDescent="0.25">
      <c r="A153" s="31"/>
      <c r="B153" s="15"/>
      <c r="C153" s="15"/>
      <c r="D153" s="15"/>
      <c r="E153" s="15"/>
      <c r="F153" s="15"/>
      <c r="G153" s="15"/>
    </row>
    <row r="154" spans="1:8" ht="13.5" thickBot="1" x14ac:dyDescent="0.25">
      <c r="A154" s="32" t="s">
        <v>12</v>
      </c>
      <c r="B154" s="25">
        <f t="shared" ref="B154:G154" si="23">+B151+B145</f>
        <v>240000</v>
      </c>
      <c r="C154" s="25">
        <f t="shared" si="23"/>
        <v>83000</v>
      </c>
      <c r="D154" s="25">
        <f t="shared" si="23"/>
        <v>14410.22</v>
      </c>
      <c r="E154" s="25">
        <f t="shared" si="23"/>
        <v>11159</v>
      </c>
      <c r="F154" s="25">
        <f t="shared" si="23"/>
        <v>0</v>
      </c>
      <c r="G154" s="25">
        <f t="shared" si="23"/>
        <v>0</v>
      </c>
    </row>
    <row r="155" spans="1:8" ht="13.5" thickBot="1" x14ac:dyDescent="0.25">
      <c r="A155" s="31"/>
      <c r="B155" s="15"/>
      <c r="C155" s="15"/>
      <c r="D155" s="15"/>
      <c r="E155" s="15"/>
      <c r="F155" s="15"/>
      <c r="G155" s="15"/>
    </row>
    <row r="156" spans="1:8" ht="13.5" thickBot="1" x14ac:dyDescent="0.25">
      <c r="A156" s="31" t="s">
        <v>13</v>
      </c>
      <c r="B156" s="27"/>
      <c r="C156" s="27"/>
      <c r="D156" s="27"/>
      <c r="E156" s="27"/>
      <c r="F156" s="27"/>
      <c r="G156" s="27"/>
    </row>
    <row r="157" spans="1:8" x14ac:dyDescent="0.2">
      <c r="A157" s="35"/>
      <c r="B157" s="36"/>
      <c r="C157" s="36"/>
      <c r="D157" s="36"/>
      <c r="E157" s="36"/>
      <c r="F157" s="36"/>
      <c r="G157" s="36"/>
    </row>
    <row r="158" spans="1:8" x14ac:dyDescent="0.2">
      <c r="A158" s="35"/>
      <c r="B158" s="36"/>
      <c r="C158" s="36"/>
      <c r="D158" s="36"/>
      <c r="E158" s="36"/>
      <c r="F158" s="36"/>
      <c r="G158" s="36"/>
    </row>
    <row r="159" spans="1:8" ht="13.5" thickBot="1" x14ac:dyDescent="0.25">
      <c r="A159" s="35"/>
      <c r="B159" s="36"/>
      <c r="C159" s="36"/>
      <c r="D159" s="36"/>
      <c r="E159" s="36"/>
      <c r="F159" s="36"/>
      <c r="G159" s="36"/>
    </row>
    <row r="160" spans="1:8" ht="13.5" thickBot="1" x14ac:dyDescent="0.25">
      <c r="A160" s="69" t="s">
        <v>58</v>
      </c>
      <c r="B160" s="70"/>
      <c r="C160" s="70"/>
      <c r="D160" s="70"/>
      <c r="E160" s="70"/>
      <c r="F160" s="70"/>
      <c r="G160" s="71"/>
    </row>
    <row r="161" spans="1:8" ht="12.75" customHeight="1" x14ac:dyDescent="0.2">
      <c r="A161" s="47" t="s">
        <v>2</v>
      </c>
      <c r="B161" s="61" t="s">
        <v>65</v>
      </c>
      <c r="C161" s="58" t="s">
        <v>66</v>
      </c>
      <c r="D161" s="40" t="s">
        <v>4</v>
      </c>
      <c r="E161" s="40" t="s">
        <v>4</v>
      </c>
      <c r="F161" s="40" t="s">
        <v>4</v>
      </c>
      <c r="G161" s="40" t="s">
        <v>4</v>
      </c>
    </row>
    <row r="162" spans="1:8" x14ac:dyDescent="0.2">
      <c r="A162" s="47" t="s">
        <v>3</v>
      </c>
      <c r="B162" s="62"/>
      <c r="C162" s="59"/>
      <c r="D162" s="41" t="s">
        <v>5</v>
      </c>
      <c r="E162" s="41" t="s">
        <v>5</v>
      </c>
      <c r="F162" s="41" t="s">
        <v>5</v>
      </c>
      <c r="G162" s="41" t="s">
        <v>5</v>
      </c>
    </row>
    <row r="163" spans="1:8" ht="41.25" customHeight="1" thickBot="1" x14ac:dyDescent="0.25">
      <c r="A163" s="23"/>
      <c r="B163" s="63"/>
      <c r="C163" s="60"/>
      <c r="D163" s="42" t="s">
        <v>67</v>
      </c>
      <c r="E163" s="43" t="s">
        <v>68</v>
      </c>
      <c r="F163" s="43" t="s">
        <v>69</v>
      </c>
      <c r="G163" s="43" t="s">
        <v>70</v>
      </c>
    </row>
    <row r="164" spans="1:8" ht="13.5" thickBot="1" x14ac:dyDescent="0.25">
      <c r="A164" s="32" t="s">
        <v>6</v>
      </c>
      <c r="B164" s="25">
        <f>+B166+B167+B168</f>
        <v>1840800</v>
      </c>
      <c r="C164" s="25">
        <f t="shared" ref="C164:G164" si="24">+C166+C167+C168</f>
        <v>410000</v>
      </c>
      <c r="D164" s="25">
        <f>+D166+D167+D168</f>
        <v>128547</v>
      </c>
      <c r="E164" s="25">
        <f>+E166+E167+E168</f>
        <v>253626</v>
      </c>
      <c r="F164" s="25">
        <f t="shared" si="24"/>
        <v>0</v>
      </c>
      <c r="G164" s="25">
        <f t="shared" si="24"/>
        <v>0</v>
      </c>
    </row>
    <row r="165" spans="1:8" ht="13.5" thickBot="1" x14ac:dyDescent="0.25">
      <c r="A165" s="31" t="s">
        <v>7</v>
      </c>
      <c r="B165" s="15"/>
      <c r="C165" s="15"/>
      <c r="D165" s="15"/>
      <c r="E165" s="15"/>
      <c r="F165" s="15"/>
      <c r="G165" s="15"/>
    </row>
    <row r="166" spans="1:8" ht="13.5" thickBot="1" x14ac:dyDescent="0.25">
      <c r="A166" s="33" t="s">
        <v>8</v>
      </c>
      <c r="B166" s="15"/>
      <c r="C166" s="15"/>
      <c r="D166" s="15"/>
      <c r="E166" s="15"/>
      <c r="F166" s="15"/>
      <c r="G166" s="45"/>
    </row>
    <row r="167" spans="1:8" ht="13.5" thickBot="1" x14ac:dyDescent="0.25">
      <c r="A167" s="33" t="s">
        <v>9</v>
      </c>
      <c r="B167" s="15">
        <v>1840800</v>
      </c>
      <c r="C167" s="15">
        <v>410000</v>
      </c>
      <c r="D167" s="15">
        <v>128547</v>
      </c>
      <c r="E167" s="15">
        <v>253626</v>
      </c>
      <c r="F167" s="44"/>
      <c r="G167" s="46"/>
    </row>
    <row r="168" spans="1:8" ht="13.5" thickBot="1" x14ac:dyDescent="0.25">
      <c r="A168" s="33" t="s">
        <v>10</v>
      </c>
      <c r="B168" s="15"/>
      <c r="C168" s="15"/>
      <c r="D168" s="15"/>
      <c r="E168" s="15"/>
      <c r="F168" s="15"/>
      <c r="G168" s="15"/>
    </row>
    <row r="169" spans="1:8" ht="13.5" thickBot="1" x14ac:dyDescent="0.25">
      <c r="A169" s="31"/>
      <c r="B169" s="15"/>
      <c r="C169" s="15"/>
      <c r="D169" s="15"/>
      <c r="E169" s="15"/>
      <c r="F169" s="15"/>
      <c r="G169" s="15"/>
    </row>
    <row r="170" spans="1:8" s="1" customFormat="1" ht="26.25" thickBot="1" x14ac:dyDescent="0.25">
      <c r="A170" s="32" t="s">
        <v>11</v>
      </c>
      <c r="B170" s="25">
        <f t="shared" ref="B170:G170" si="25">+SUM(B171:B172)</f>
        <v>0</v>
      </c>
      <c r="C170" s="25">
        <f t="shared" si="25"/>
        <v>0</v>
      </c>
      <c r="D170" s="25">
        <f t="shared" si="25"/>
        <v>0</v>
      </c>
      <c r="E170" s="25">
        <f t="shared" si="25"/>
        <v>0</v>
      </c>
      <c r="F170" s="25">
        <f t="shared" si="25"/>
        <v>0</v>
      </c>
      <c r="G170" s="25">
        <f t="shared" si="25"/>
        <v>0</v>
      </c>
      <c r="H170" s="4"/>
    </row>
    <row r="171" spans="1:8" ht="13.5" thickBot="1" x14ac:dyDescent="0.25">
      <c r="A171" s="31" t="s">
        <v>17</v>
      </c>
      <c r="B171" s="15"/>
      <c r="C171" s="15"/>
      <c r="D171" s="15"/>
      <c r="E171" s="15"/>
      <c r="F171" s="15"/>
      <c r="G171" s="15"/>
    </row>
    <row r="172" spans="1:8" ht="13.5" thickBot="1" x14ac:dyDescent="0.25">
      <c r="A172" s="31"/>
      <c r="B172" s="15"/>
      <c r="C172" s="15"/>
      <c r="D172" s="15"/>
      <c r="E172" s="15"/>
      <c r="F172" s="15"/>
      <c r="G172" s="15"/>
    </row>
    <row r="173" spans="1:8" ht="13.5" thickBot="1" x14ac:dyDescent="0.25">
      <c r="A173" s="32" t="s">
        <v>12</v>
      </c>
      <c r="B173" s="25">
        <f t="shared" ref="B173:G173" si="26">+B170+B164</f>
        <v>1840800</v>
      </c>
      <c r="C173" s="25">
        <f t="shared" si="26"/>
        <v>410000</v>
      </c>
      <c r="D173" s="25">
        <f t="shared" si="26"/>
        <v>128547</v>
      </c>
      <c r="E173" s="25">
        <f t="shared" si="26"/>
        <v>253626</v>
      </c>
      <c r="F173" s="25">
        <f t="shared" si="26"/>
        <v>0</v>
      </c>
      <c r="G173" s="25">
        <f t="shared" si="26"/>
        <v>0</v>
      </c>
    </row>
    <row r="174" spans="1:8" ht="13.5" thickBot="1" x14ac:dyDescent="0.25">
      <c r="A174" s="31"/>
      <c r="B174" s="15"/>
      <c r="C174" s="15"/>
      <c r="D174" s="15"/>
      <c r="E174" s="15"/>
      <c r="F174" s="15"/>
      <c r="G174" s="15"/>
    </row>
    <row r="175" spans="1:8" ht="13.5" thickBot="1" x14ac:dyDescent="0.25">
      <c r="A175" s="31" t="s">
        <v>13</v>
      </c>
      <c r="B175" s="27"/>
      <c r="C175" s="27"/>
      <c r="D175" s="27"/>
      <c r="E175" s="27"/>
      <c r="F175" s="27"/>
      <c r="G175" s="27"/>
    </row>
    <row r="176" spans="1:8" x14ac:dyDescent="0.2">
      <c r="A176" s="35"/>
      <c r="B176" s="36"/>
      <c r="C176" s="36"/>
      <c r="D176" s="36"/>
      <c r="E176" s="36"/>
      <c r="F176" s="36"/>
      <c r="G176" s="36"/>
    </row>
    <row r="177" spans="1:8" x14ac:dyDescent="0.2">
      <c r="A177" s="35"/>
      <c r="B177" s="36"/>
      <c r="C177" s="36"/>
      <c r="D177" s="36"/>
      <c r="E177" s="36"/>
      <c r="F177" s="36"/>
      <c r="G177" s="36"/>
    </row>
    <row r="178" spans="1:8" ht="13.5" thickBot="1" x14ac:dyDescent="0.25">
      <c r="A178" s="35"/>
      <c r="B178" s="36"/>
      <c r="C178" s="36"/>
      <c r="D178" s="36"/>
      <c r="E178" s="36"/>
      <c r="F178" s="36"/>
      <c r="G178" s="36"/>
    </row>
    <row r="179" spans="1:8" ht="13.5" thickBot="1" x14ac:dyDescent="0.25">
      <c r="A179" s="69" t="s">
        <v>59</v>
      </c>
      <c r="B179" s="70"/>
      <c r="C179" s="70"/>
      <c r="D179" s="70"/>
      <c r="E179" s="70"/>
      <c r="F179" s="70"/>
      <c r="G179" s="71"/>
    </row>
    <row r="180" spans="1:8" ht="12.75" customHeight="1" x14ac:dyDescent="0.2">
      <c r="A180" s="47" t="s">
        <v>2</v>
      </c>
      <c r="B180" s="61" t="s">
        <v>65</v>
      </c>
      <c r="C180" s="58" t="s">
        <v>66</v>
      </c>
      <c r="D180" s="40" t="s">
        <v>4</v>
      </c>
      <c r="E180" s="40" t="s">
        <v>4</v>
      </c>
      <c r="F180" s="40" t="s">
        <v>4</v>
      </c>
      <c r="G180" s="40" t="s">
        <v>4</v>
      </c>
    </row>
    <row r="181" spans="1:8" x14ac:dyDescent="0.2">
      <c r="A181" s="47" t="s">
        <v>3</v>
      </c>
      <c r="B181" s="62"/>
      <c r="C181" s="59"/>
      <c r="D181" s="41" t="s">
        <v>5</v>
      </c>
      <c r="E181" s="41" t="s">
        <v>5</v>
      </c>
      <c r="F181" s="41" t="s">
        <v>5</v>
      </c>
      <c r="G181" s="41" t="s">
        <v>5</v>
      </c>
    </row>
    <row r="182" spans="1:8" ht="41.25" customHeight="1" thickBot="1" x14ac:dyDescent="0.25">
      <c r="A182" s="23"/>
      <c r="B182" s="63"/>
      <c r="C182" s="60"/>
      <c r="D182" s="42" t="s">
        <v>67</v>
      </c>
      <c r="E182" s="43" t="s">
        <v>68</v>
      </c>
      <c r="F182" s="43" t="s">
        <v>69</v>
      </c>
      <c r="G182" s="43" t="s">
        <v>70</v>
      </c>
    </row>
    <row r="183" spans="1:8" ht="13.5" thickBot="1" x14ac:dyDescent="0.25">
      <c r="A183" s="32" t="s">
        <v>6</v>
      </c>
      <c r="B183" s="25">
        <f>+B185+B186+B187</f>
        <v>600000</v>
      </c>
      <c r="C183" s="25">
        <f t="shared" ref="C183:G183" si="27">+C185+C186+C187</f>
        <v>228933</v>
      </c>
      <c r="D183" s="25">
        <f t="shared" si="27"/>
        <v>24583</v>
      </c>
      <c r="E183" s="25">
        <f t="shared" si="27"/>
        <v>32307</v>
      </c>
      <c r="F183" s="25">
        <f t="shared" si="27"/>
        <v>0</v>
      </c>
      <c r="G183" s="25">
        <f t="shared" si="27"/>
        <v>0</v>
      </c>
    </row>
    <row r="184" spans="1:8" ht="13.5" thickBot="1" x14ac:dyDescent="0.25">
      <c r="A184" s="31" t="s">
        <v>7</v>
      </c>
      <c r="B184" s="15"/>
      <c r="C184" s="15"/>
      <c r="D184" s="15"/>
      <c r="E184" s="15"/>
      <c r="F184" s="15"/>
      <c r="G184" s="15"/>
    </row>
    <row r="185" spans="1:8" ht="13.5" thickBot="1" x14ac:dyDescent="0.25">
      <c r="A185" s="33" t="s">
        <v>8</v>
      </c>
      <c r="B185" s="15"/>
      <c r="C185" s="15"/>
      <c r="D185" s="15"/>
      <c r="E185" s="15"/>
      <c r="F185" s="15"/>
      <c r="G185" s="15"/>
    </row>
    <row r="186" spans="1:8" ht="13.5" thickBot="1" x14ac:dyDescent="0.25">
      <c r="A186" s="33" t="s">
        <v>9</v>
      </c>
      <c r="B186" s="15">
        <v>600000</v>
      </c>
      <c r="C186" s="15">
        <v>228933</v>
      </c>
      <c r="D186" s="15">
        <v>24583</v>
      </c>
      <c r="E186" s="15">
        <v>32307</v>
      </c>
      <c r="F186" s="15"/>
      <c r="G186" s="15"/>
    </row>
    <row r="187" spans="1:8" ht="13.5" thickBot="1" x14ac:dyDescent="0.25">
      <c r="A187" s="33" t="s">
        <v>10</v>
      </c>
      <c r="B187" s="15"/>
      <c r="C187" s="15"/>
      <c r="D187" s="15"/>
      <c r="E187" s="15"/>
      <c r="F187" s="15"/>
      <c r="G187" s="15"/>
    </row>
    <row r="188" spans="1:8" ht="13.5" thickBot="1" x14ac:dyDescent="0.25">
      <c r="A188" s="31"/>
      <c r="B188" s="15"/>
      <c r="C188" s="15"/>
      <c r="D188" s="15"/>
      <c r="E188" s="15"/>
      <c r="F188" s="15"/>
      <c r="G188" s="15"/>
    </row>
    <row r="189" spans="1:8" s="1" customFormat="1" ht="26.25" thickBot="1" x14ac:dyDescent="0.25">
      <c r="A189" s="32" t="s">
        <v>11</v>
      </c>
      <c r="B189" s="25">
        <f t="shared" ref="B189:G189" si="28">+SUM(B190:B191)</f>
        <v>0</v>
      </c>
      <c r="C189" s="25">
        <f t="shared" si="28"/>
        <v>0</v>
      </c>
      <c r="D189" s="25">
        <f t="shared" si="28"/>
        <v>0</v>
      </c>
      <c r="E189" s="25">
        <f t="shared" si="28"/>
        <v>0</v>
      </c>
      <c r="F189" s="25">
        <f t="shared" si="28"/>
        <v>0</v>
      </c>
      <c r="G189" s="25">
        <f t="shared" si="28"/>
        <v>0</v>
      </c>
      <c r="H189" s="4"/>
    </row>
    <row r="190" spans="1:8" ht="13.5" thickBot="1" x14ac:dyDescent="0.25">
      <c r="A190" s="31" t="s">
        <v>17</v>
      </c>
      <c r="B190" s="15"/>
      <c r="C190" s="15"/>
      <c r="D190" s="15"/>
      <c r="E190" s="15"/>
      <c r="F190" s="15"/>
      <c r="G190" s="15"/>
    </row>
    <row r="191" spans="1:8" ht="13.5" thickBot="1" x14ac:dyDescent="0.25">
      <c r="A191" s="31"/>
      <c r="B191" s="15"/>
      <c r="C191" s="15"/>
      <c r="D191" s="15"/>
      <c r="E191" s="15"/>
      <c r="F191" s="15"/>
      <c r="G191" s="15"/>
    </row>
    <row r="192" spans="1:8" ht="13.5" thickBot="1" x14ac:dyDescent="0.25">
      <c r="A192" s="32" t="s">
        <v>12</v>
      </c>
      <c r="B192" s="25">
        <f t="shared" ref="B192:G192" si="29">+B189+B183</f>
        <v>600000</v>
      </c>
      <c r="C192" s="25">
        <f t="shared" si="29"/>
        <v>228933</v>
      </c>
      <c r="D192" s="25">
        <f t="shared" si="29"/>
        <v>24583</v>
      </c>
      <c r="E192" s="25">
        <f t="shared" si="29"/>
        <v>32307</v>
      </c>
      <c r="F192" s="25">
        <f t="shared" si="29"/>
        <v>0</v>
      </c>
      <c r="G192" s="25">
        <f t="shared" si="29"/>
        <v>0</v>
      </c>
    </row>
    <row r="193" spans="1:8" ht="13.5" thickBot="1" x14ac:dyDescent="0.25">
      <c r="A193" s="31"/>
      <c r="B193" s="15"/>
      <c r="C193" s="15"/>
      <c r="D193" s="15"/>
      <c r="E193" s="15"/>
      <c r="F193" s="15"/>
      <c r="G193" s="15"/>
    </row>
    <row r="194" spans="1:8" ht="13.5" thickBot="1" x14ac:dyDescent="0.25">
      <c r="A194" s="31" t="s">
        <v>13</v>
      </c>
      <c r="B194" s="27"/>
      <c r="C194" s="27"/>
      <c r="D194" s="27"/>
      <c r="E194" s="27"/>
      <c r="F194" s="27"/>
      <c r="G194" s="27"/>
    </row>
    <row r="195" spans="1:8" x14ac:dyDescent="0.2">
      <c r="A195" s="35"/>
      <c r="B195" s="36"/>
      <c r="C195" s="36"/>
      <c r="D195" s="36"/>
      <c r="E195" s="36"/>
      <c r="F195" s="36"/>
      <c r="G195" s="36"/>
    </row>
    <row r="196" spans="1:8" x14ac:dyDescent="0.2">
      <c r="A196" s="35"/>
      <c r="B196" s="36"/>
      <c r="C196" s="36"/>
      <c r="D196" s="36"/>
      <c r="E196" s="36"/>
      <c r="F196" s="36"/>
      <c r="G196" s="36"/>
    </row>
    <row r="197" spans="1:8" ht="13.5" thickBot="1" x14ac:dyDescent="0.25">
      <c r="A197" s="35"/>
      <c r="B197" s="36"/>
      <c r="C197" s="36"/>
      <c r="D197" s="36"/>
      <c r="E197" s="36"/>
      <c r="F197" s="36"/>
      <c r="G197" s="36"/>
    </row>
    <row r="198" spans="1:8" ht="13.5" thickBot="1" x14ac:dyDescent="0.25">
      <c r="A198" s="69" t="s">
        <v>60</v>
      </c>
      <c r="B198" s="70"/>
      <c r="C198" s="70"/>
      <c r="D198" s="70"/>
      <c r="E198" s="70"/>
      <c r="F198" s="70"/>
      <c r="G198" s="71"/>
    </row>
    <row r="199" spans="1:8" ht="12.75" customHeight="1" x14ac:dyDescent="0.2">
      <c r="A199" s="47" t="s">
        <v>2</v>
      </c>
      <c r="B199" s="61" t="s">
        <v>65</v>
      </c>
      <c r="C199" s="58" t="s">
        <v>66</v>
      </c>
      <c r="D199" s="40" t="s">
        <v>4</v>
      </c>
      <c r="E199" s="40" t="s">
        <v>4</v>
      </c>
      <c r="F199" s="40" t="s">
        <v>4</v>
      </c>
      <c r="G199" s="40" t="s">
        <v>4</v>
      </c>
    </row>
    <row r="200" spans="1:8" x14ac:dyDescent="0.2">
      <c r="A200" s="47" t="s">
        <v>3</v>
      </c>
      <c r="B200" s="62"/>
      <c r="C200" s="59"/>
      <c r="D200" s="41" t="s">
        <v>5</v>
      </c>
      <c r="E200" s="41" t="s">
        <v>5</v>
      </c>
      <c r="F200" s="41" t="s">
        <v>5</v>
      </c>
      <c r="G200" s="41" t="s">
        <v>5</v>
      </c>
    </row>
    <row r="201" spans="1:8" ht="41.25" customHeight="1" thickBot="1" x14ac:dyDescent="0.25">
      <c r="A201" s="23"/>
      <c r="B201" s="63"/>
      <c r="C201" s="60"/>
      <c r="D201" s="42" t="s">
        <v>67</v>
      </c>
      <c r="E201" s="43" t="s">
        <v>68</v>
      </c>
      <c r="F201" s="43" t="s">
        <v>69</v>
      </c>
      <c r="G201" s="43" t="s">
        <v>70</v>
      </c>
    </row>
    <row r="202" spans="1:8" ht="13.5" thickBot="1" x14ac:dyDescent="0.25">
      <c r="A202" s="32" t="s">
        <v>6</v>
      </c>
      <c r="B202" s="25">
        <f>+B204+B205+B206</f>
        <v>0</v>
      </c>
      <c r="C202" s="25">
        <f t="shared" ref="C202:G202" si="30">+C204+C205+C206</f>
        <v>0</v>
      </c>
      <c r="D202" s="25">
        <f t="shared" si="30"/>
        <v>0</v>
      </c>
      <c r="E202" s="25">
        <f t="shared" si="30"/>
        <v>10632</v>
      </c>
      <c r="F202" s="25">
        <f t="shared" si="30"/>
        <v>0</v>
      </c>
      <c r="G202" s="25">
        <f t="shared" si="30"/>
        <v>0</v>
      </c>
    </row>
    <row r="203" spans="1:8" ht="13.5" thickBot="1" x14ac:dyDescent="0.25">
      <c r="A203" s="31" t="s">
        <v>7</v>
      </c>
      <c r="B203" s="15"/>
      <c r="C203" s="15"/>
      <c r="D203" s="15"/>
      <c r="E203" s="15"/>
      <c r="F203" s="15"/>
      <c r="G203" s="15"/>
    </row>
    <row r="204" spans="1:8" ht="13.5" thickBot="1" x14ac:dyDescent="0.25">
      <c r="A204" s="33" t="s">
        <v>8</v>
      </c>
      <c r="B204" s="15"/>
      <c r="C204" s="15"/>
      <c r="D204" s="15"/>
      <c r="E204" s="15">
        <v>9842</v>
      </c>
      <c r="F204" s="15"/>
      <c r="G204" s="15"/>
    </row>
    <row r="205" spans="1:8" ht="13.5" thickBot="1" x14ac:dyDescent="0.25">
      <c r="A205" s="33" t="s">
        <v>9</v>
      </c>
      <c r="B205" s="15"/>
      <c r="C205" s="15"/>
      <c r="D205" s="15"/>
      <c r="E205" s="15">
        <v>790</v>
      </c>
      <c r="F205" s="15"/>
      <c r="G205" s="15"/>
    </row>
    <row r="206" spans="1:8" ht="13.5" thickBot="1" x14ac:dyDescent="0.25">
      <c r="A206" s="33" t="s">
        <v>10</v>
      </c>
      <c r="B206" s="15"/>
      <c r="C206" s="15"/>
      <c r="D206" s="15"/>
      <c r="E206" s="15"/>
      <c r="F206" s="15"/>
      <c r="G206" s="15"/>
    </row>
    <row r="207" spans="1:8" ht="13.5" thickBot="1" x14ac:dyDescent="0.25">
      <c r="A207" s="31"/>
      <c r="B207" s="15"/>
      <c r="C207" s="15"/>
      <c r="D207" s="15"/>
      <c r="E207" s="15"/>
      <c r="F207" s="15"/>
      <c r="G207" s="15"/>
    </row>
    <row r="208" spans="1:8" s="1" customFormat="1" ht="26.25" thickBot="1" x14ac:dyDescent="0.25">
      <c r="A208" s="32" t="s">
        <v>11</v>
      </c>
      <c r="B208" s="25">
        <f t="shared" ref="B208:G208" si="31">+SUM(B209:B210)</f>
        <v>6000000</v>
      </c>
      <c r="C208" s="25">
        <f t="shared" si="31"/>
        <v>5497763</v>
      </c>
      <c r="D208" s="25">
        <f t="shared" si="31"/>
        <v>729722.41999999993</v>
      </c>
      <c r="E208" s="25">
        <f>+SUM(E209:E210)</f>
        <v>1871674</v>
      </c>
      <c r="F208" s="25">
        <f t="shared" si="31"/>
        <v>0</v>
      </c>
      <c r="G208" s="25">
        <f t="shared" si="31"/>
        <v>0</v>
      </c>
      <c r="H208" s="4"/>
    </row>
    <row r="209" spans="1:7" ht="13.5" thickBot="1" x14ac:dyDescent="0.25">
      <c r="A209" s="31" t="s">
        <v>17</v>
      </c>
      <c r="B209" s="15"/>
      <c r="C209" s="15"/>
      <c r="D209" s="15"/>
      <c r="E209" s="15"/>
      <c r="F209" s="15"/>
      <c r="G209" s="15"/>
    </row>
    <row r="210" spans="1:7" ht="26.25" thickBot="1" x14ac:dyDescent="0.25">
      <c r="A210" s="34" t="s">
        <v>47</v>
      </c>
      <c r="B210" s="15">
        <v>6000000</v>
      </c>
      <c r="C210" s="15">
        <v>5497763</v>
      </c>
      <c r="D210" s="15">
        <v>729722.41999999993</v>
      </c>
      <c r="E210" s="15">
        <v>1871674</v>
      </c>
      <c r="F210" s="15"/>
      <c r="G210" s="15"/>
    </row>
    <row r="211" spans="1:7" ht="13.5" thickBot="1" x14ac:dyDescent="0.25">
      <c r="A211" s="32" t="s">
        <v>12</v>
      </c>
      <c r="B211" s="25">
        <f t="shared" ref="B211:G211" si="32">+B208+B202</f>
        <v>6000000</v>
      </c>
      <c r="C211" s="25">
        <f t="shared" si="32"/>
        <v>5497763</v>
      </c>
      <c r="D211" s="25">
        <f t="shared" si="32"/>
        <v>729722.41999999993</v>
      </c>
      <c r="E211" s="25">
        <f t="shared" si="32"/>
        <v>1882306</v>
      </c>
      <c r="F211" s="25">
        <f t="shared" si="32"/>
        <v>0</v>
      </c>
      <c r="G211" s="25">
        <f t="shared" si="32"/>
        <v>0</v>
      </c>
    </row>
    <row r="212" spans="1:7" ht="13.5" thickBot="1" x14ac:dyDescent="0.25">
      <c r="A212" s="31"/>
      <c r="B212" s="15"/>
      <c r="C212" s="15"/>
      <c r="D212" s="15"/>
      <c r="E212" s="15"/>
      <c r="F212" s="15"/>
      <c r="G212" s="15"/>
    </row>
    <row r="213" spans="1:7" ht="13.5" thickBot="1" x14ac:dyDescent="0.25">
      <c r="A213" s="31" t="s">
        <v>13</v>
      </c>
      <c r="B213" s="27"/>
      <c r="C213" s="27"/>
      <c r="D213" s="27"/>
      <c r="E213" s="27"/>
      <c r="F213" s="27"/>
      <c r="G213" s="27"/>
    </row>
    <row r="214" spans="1:7" x14ac:dyDescent="0.2">
      <c r="A214" s="29"/>
      <c r="B214" s="30"/>
      <c r="C214" s="30"/>
      <c r="D214" s="30"/>
      <c r="E214" s="30"/>
      <c r="F214" s="30"/>
      <c r="G214" s="30"/>
    </row>
    <row r="215" spans="1:7" x14ac:dyDescent="0.2">
      <c r="A215" s="29"/>
      <c r="B215" s="30"/>
      <c r="C215" s="30"/>
      <c r="D215" s="30"/>
      <c r="E215" s="30"/>
      <c r="F215" s="30"/>
      <c r="G215" s="30"/>
    </row>
    <row r="216" spans="1:7" ht="13.5" thickBot="1" x14ac:dyDescent="0.25"/>
    <row r="217" spans="1:7" ht="13.5" thickBot="1" x14ac:dyDescent="0.25">
      <c r="A217" s="66" t="s">
        <v>61</v>
      </c>
      <c r="B217" s="67"/>
      <c r="C217" s="67"/>
      <c r="D217" s="67"/>
      <c r="E217" s="67"/>
      <c r="F217" s="67"/>
      <c r="G217" s="68"/>
    </row>
    <row r="218" spans="1:7" ht="12.75" customHeight="1" x14ac:dyDescent="0.2">
      <c r="A218" s="47" t="s">
        <v>2</v>
      </c>
      <c r="B218" s="61" t="s">
        <v>65</v>
      </c>
      <c r="C218" s="58" t="s">
        <v>66</v>
      </c>
      <c r="D218" s="40" t="s">
        <v>4</v>
      </c>
      <c r="E218" s="40" t="s">
        <v>4</v>
      </c>
      <c r="F218" s="40" t="s">
        <v>4</v>
      </c>
      <c r="G218" s="40" t="s">
        <v>4</v>
      </c>
    </row>
    <row r="219" spans="1:7" x14ac:dyDescent="0.2">
      <c r="A219" s="47" t="s">
        <v>3</v>
      </c>
      <c r="B219" s="62"/>
      <c r="C219" s="59"/>
      <c r="D219" s="41" t="s">
        <v>5</v>
      </c>
      <c r="E219" s="41" t="s">
        <v>5</v>
      </c>
      <c r="F219" s="41" t="s">
        <v>5</v>
      </c>
      <c r="G219" s="41" t="s">
        <v>5</v>
      </c>
    </row>
    <row r="220" spans="1:7" ht="41.25" customHeight="1" thickBot="1" x14ac:dyDescent="0.25">
      <c r="A220" s="23"/>
      <c r="B220" s="63"/>
      <c r="C220" s="60"/>
      <c r="D220" s="42" t="s">
        <v>67</v>
      </c>
      <c r="E220" s="43" t="s">
        <v>68</v>
      </c>
      <c r="F220" s="43" t="s">
        <v>69</v>
      </c>
      <c r="G220" s="43" t="s">
        <v>70</v>
      </c>
    </row>
    <row r="221" spans="1:7" ht="13.5" thickBot="1" x14ac:dyDescent="0.25">
      <c r="A221" s="24" t="s">
        <v>6</v>
      </c>
      <c r="B221" s="25">
        <f>+B223+B224+B225</f>
        <v>132498200</v>
      </c>
      <c r="C221" s="25">
        <f t="shared" ref="C221:G221" si="33">+C223+C224+C225</f>
        <v>137175558</v>
      </c>
      <c r="D221" s="25">
        <f t="shared" si="33"/>
        <v>31181608.219999999</v>
      </c>
      <c r="E221" s="25">
        <f t="shared" si="33"/>
        <v>62972362</v>
      </c>
      <c r="F221" s="25">
        <f t="shared" si="33"/>
        <v>0</v>
      </c>
      <c r="G221" s="25">
        <f t="shared" si="33"/>
        <v>0</v>
      </c>
    </row>
    <row r="222" spans="1:7" ht="13.5" thickBot="1" x14ac:dyDescent="0.25">
      <c r="A222" s="23" t="s">
        <v>7</v>
      </c>
      <c r="B222" s="15"/>
      <c r="C222" s="15"/>
      <c r="D222" s="15"/>
      <c r="E222" s="15"/>
      <c r="F222" s="15"/>
      <c r="G222" s="15" t="s">
        <v>64</v>
      </c>
    </row>
    <row r="223" spans="1:7" ht="13.5" thickBot="1" x14ac:dyDescent="0.25">
      <c r="A223" s="26" t="s">
        <v>8</v>
      </c>
      <c r="B223" s="15">
        <f t="shared" ref="B223:G223" si="34">+B12+B31+B51+B70+B89+B108+B127+B147+B166+B185+B204</f>
        <v>37586700</v>
      </c>
      <c r="C223" s="15">
        <f t="shared" si="34"/>
        <v>38113188</v>
      </c>
      <c r="D223" s="15">
        <f t="shared" si="34"/>
        <v>9227092</v>
      </c>
      <c r="E223" s="48">
        <f t="shared" si="34"/>
        <v>19030994</v>
      </c>
      <c r="F223" s="15">
        <f t="shared" si="34"/>
        <v>0</v>
      </c>
      <c r="G223" s="15">
        <f t="shared" si="34"/>
        <v>0</v>
      </c>
    </row>
    <row r="224" spans="1:7" ht="13.5" thickBot="1" x14ac:dyDescent="0.25">
      <c r="A224" s="26" t="s">
        <v>9</v>
      </c>
      <c r="B224" s="15">
        <f>+B13+B32+B52+B71+B90+B109+B128+B148+B167+B186+B205</f>
        <v>86708500</v>
      </c>
      <c r="C224" s="15">
        <f>+C13+C32+C52+C71+C90+C109+C128+C148+C167+C186+C205</f>
        <v>88879861</v>
      </c>
      <c r="D224" s="15">
        <f>+D13+D32+D52+D71+D90+D109+D128+D148+D167+D186+D205</f>
        <v>21512341.219999999</v>
      </c>
      <c r="E224" s="48">
        <f>+E13+E32+E52+E71+E90+E109+E128+E148+E167+E186+E205</f>
        <v>43107520</v>
      </c>
      <c r="F224" s="15">
        <f t="shared" ref="F224:G224" si="35">+F13+F32+F52+F71+F90+F109+F128+F148+F167+F186+F205</f>
        <v>0</v>
      </c>
      <c r="G224" s="15">
        <f t="shared" si="35"/>
        <v>0</v>
      </c>
    </row>
    <row r="225" spans="1:7" ht="13.5" thickBot="1" x14ac:dyDescent="0.25">
      <c r="A225" s="26" t="s">
        <v>10</v>
      </c>
      <c r="B225" s="15">
        <f>+B14+B33+B53+B72+B91+B110+B129+B149+B168+B187+B206</f>
        <v>8203000</v>
      </c>
      <c r="C225" s="15">
        <f>+C14+C33+C53+C72+C91+C110+C129+C149+C168+C187+C206</f>
        <v>10182509</v>
      </c>
      <c r="D225" s="15">
        <f t="shared" ref="D225:G225" si="36">+D14+D33+D53+D72+D91+D110+D129+D149+D168+D187+D206</f>
        <v>442175</v>
      </c>
      <c r="E225" s="15">
        <f t="shared" si="36"/>
        <v>833848</v>
      </c>
      <c r="F225" s="15">
        <f t="shared" si="36"/>
        <v>0</v>
      </c>
      <c r="G225" s="15">
        <f t="shared" si="36"/>
        <v>0</v>
      </c>
    </row>
    <row r="226" spans="1:7" ht="13.5" thickBot="1" x14ac:dyDescent="0.25">
      <c r="A226" s="23"/>
      <c r="B226" s="15"/>
      <c r="C226" s="15"/>
      <c r="D226" s="15"/>
      <c r="E226" s="15"/>
      <c r="F226" s="15"/>
      <c r="G226" s="15"/>
    </row>
    <row r="227" spans="1:7" ht="26.25" thickBot="1" x14ac:dyDescent="0.25">
      <c r="A227" s="24" t="s">
        <v>11</v>
      </c>
      <c r="B227" s="25">
        <f>+SUM(B228:B233)</f>
        <v>18059700</v>
      </c>
      <c r="C227" s="25">
        <f t="shared" ref="C227:G227" si="37">+SUM(C228:C233)</f>
        <v>15951185</v>
      </c>
      <c r="D227" s="25">
        <f t="shared" si="37"/>
        <v>5059649.42</v>
      </c>
      <c r="E227" s="25">
        <f t="shared" si="37"/>
        <v>9001704</v>
      </c>
      <c r="F227" s="25">
        <f t="shared" si="37"/>
        <v>0</v>
      </c>
      <c r="G227" s="25">
        <f t="shared" si="37"/>
        <v>0</v>
      </c>
    </row>
    <row r="228" spans="1:7" ht="13.5" thickBot="1" x14ac:dyDescent="0.25">
      <c r="A228" s="23" t="s">
        <v>17</v>
      </c>
      <c r="B228" s="15"/>
      <c r="C228" s="15"/>
      <c r="D228" s="15"/>
      <c r="E228" s="15"/>
      <c r="F228" s="15"/>
      <c r="G228" s="15"/>
    </row>
    <row r="229" spans="1:7" ht="13.5" thickBot="1" x14ac:dyDescent="0.25">
      <c r="A229" s="23"/>
      <c r="B229" s="15">
        <f>+B18</f>
        <v>0</v>
      </c>
      <c r="C229" s="15">
        <f>+C18</f>
        <v>0</v>
      </c>
      <c r="D229" s="15">
        <f t="shared" ref="D229:G229" si="38">+D18</f>
        <v>0</v>
      </c>
      <c r="E229" s="15">
        <f t="shared" si="38"/>
        <v>0</v>
      </c>
      <c r="F229" s="15">
        <f t="shared" si="38"/>
        <v>0</v>
      </c>
      <c r="G229" s="15">
        <f t="shared" si="38"/>
        <v>0</v>
      </c>
    </row>
    <row r="230" spans="1:7" ht="26.25" thickBot="1" x14ac:dyDescent="0.25">
      <c r="A230" s="23" t="str">
        <f>+A37</f>
        <v xml:space="preserve">Изпаднали в беда български граждани в чужбина
</v>
      </c>
      <c r="B230" s="15">
        <f>+B37</f>
        <v>500000</v>
      </c>
      <c r="C230" s="15">
        <f>+C37</f>
        <v>0</v>
      </c>
      <c r="D230" s="15">
        <f t="shared" ref="D230:G230" si="39">+D37</f>
        <v>0</v>
      </c>
      <c r="E230" s="15">
        <f t="shared" si="39"/>
        <v>0</v>
      </c>
      <c r="F230" s="15">
        <f t="shared" si="39"/>
        <v>0</v>
      </c>
      <c r="G230" s="15">
        <f t="shared" si="39"/>
        <v>0</v>
      </c>
    </row>
    <row r="231" spans="1:7" ht="51.75" thickBot="1" x14ac:dyDescent="0.25">
      <c r="A231" s="23" t="str">
        <f>+A133</f>
        <v>Членски внос в Бюжета на Съвета на Европа, Редовния бюджет на ООН, Организацията на Североатлантическия договор и за участие в други международни организации</v>
      </c>
      <c r="B231" s="15">
        <f t="shared" ref="B231:C231" si="40">+B133</f>
        <v>11559700</v>
      </c>
      <c r="C231" s="15">
        <f t="shared" si="40"/>
        <v>10453422</v>
      </c>
      <c r="D231" s="15">
        <f t="shared" ref="D231:G231" si="41">+D133</f>
        <v>4329927</v>
      </c>
      <c r="E231" s="15">
        <f t="shared" si="41"/>
        <v>7130030</v>
      </c>
      <c r="F231" s="15">
        <f t="shared" si="41"/>
        <v>0</v>
      </c>
      <c r="G231" s="15">
        <f t="shared" si="41"/>
        <v>0</v>
      </c>
    </row>
    <row r="232" spans="1:7" ht="26.25" thickBot="1" x14ac:dyDescent="0.25">
      <c r="A232" s="23" t="str">
        <f>+A210</f>
        <v>Официална помощ за развитие и хуманитарна помощ</v>
      </c>
      <c r="B232" s="15">
        <f t="shared" ref="B232:C232" si="42">+B210</f>
        <v>6000000</v>
      </c>
      <c r="C232" s="15">
        <f t="shared" si="42"/>
        <v>5497763</v>
      </c>
      <c r="D232" s="15">
        <f t="shared" ref="D232:G232" si="43">+D210</f>
        <v>729722.41999999993</v>
      </c>
      <c r="E232" s="15">
        <f>+E210</f>
        <v>1871674</v>
      </c>
      <c r="F232" s="15">
        <f t="shared" si="43"/>
        <v>0</v>
      </c>
      <c r="G232" s="15">
        <f t="shared" si="43"/>
        <v>0</v>
      </c>
    </row>
    <row r="233" spans="1:7" ht="13.5" thickBot="1" x14ac:dyDescent="0.25">
      <c r="A233" s="23"/>
      <c r="B233" s="15"/>
      <c r="C233" s="15"/>
      <c r="D233" s="15"/>
      <c r="E233" s="15"/>
      <c r="F233" s="15"/>
      <c r="G233" s="15"/>
    </row>
    <row r="234" spans="1:7" ht="13.5" thickBot="1" x14ac:dyDescent="0.25">
      <c r="A234" s="24" t="s">
        <v>12</v>
      </c>
      <c r="B234" s="25">
        <f>+B227+B221</f>
        <v>150557900</v>
      </c>
      <c r="C234" s="25">
        <f t="shared" ref="C234:G234" si="44">+C227+C221</f>
        <v>153126743</v>
      </c>
      <c r="D234" s="25">
        <f t="shared" si="44"/>
        <v>36241257.640000001</v>
      </c>
      <c r="E234" s="25">
        <f t="shared" si="44"/>
        <v>71974066</v>
      </c>
      <c r="F234" s="25">
        <f t="shared" si="44"/>
        <v>0</v>
      </c>
      <c r="G234" s="25">
        <f t="shared" si="44"/>
        <v>0</v>
      </c>
    </row>
    <row r="235" spans="1:7" ht="13.5" thickBot="1" x14ac:dyDescent="0.25">
      <c r="A235" s="23"/>
      <c r="B235" s="15"/>
      <c r="C235" s="15"/>
      <c r="D235" s="15"/>
      <c r="E235" s="15"/>
      <c r="F235" s="15"/>
      <c r="G235" s="15"/>
    </row>
    <row r="236" spans="1:7" ht="13.5" thickBot="1" x14ac:dyDescent="0.25">
      <c r="A236" s="23" t="s">
        <v>13</v>
      </c>
      <c r="B236" s="27">
        <f t="shared" ref="B236:G236" si="45">+B21+B41+B60+B79+B98+B117+B137+B156+B175+B194+B213</f>
        <v>1399</v>
      </c>
      <c r="C236" s="27">
        <f t="shared" si="45"/>
        <v>1399</v>
      </c>
      <c r="D236" s="27">
        <f t="shared" si="45"/>
        <v>1261</v>
      </c>
      <c r="E236" s="27">
        <f t="shared" si="45"/>
        <v>1274</v>
      </c>
      <c r="F236" s="27">
        <f t="shared" si="45"/>
        <v>0</v>
      </c>
      <c r="G236" s="27">
        <f t="shared" si="45"/>
        <v>0</v>
      </c>
    </row>
    <row r="237" spans="1:7" ht="15.75" x14ac:dyDescent="0.2">
      <c r="A237" s="28"/>
    </row>
  </sheetData>
  <mergeCells count="40">
    <mergeCell ref="B199:B201"/>
    <mergeCell ref="C199:C201"/>
    <mergeCell ref="A160:G160"/>
    <mergeCell ref="B161:B163"/>
    <mergeCell ref="C161:C163"/>
    <mergeCell ref="A179:G179"/>
    <mergeCell ref="B180:B182"/>
    <mergeCell ref="C180:C182"/>
    <mergeCell ref="C218:C220"/>
    <mergeCell ref="A23:G23"/>
    <mergeCell ref="A6:G6"/>
    <mergeCell ref="B7:B9"/>
    <mergeCell ref="B218:B220"/>
    <mergeCell ref="A25:G25"/>
    <mergeCell ref="B26:B28"/>
    <mergeCell ref="C26:C28"/>
    <mergeCell ref="A45:G45"/>
    <mergeCell ref="B46:B48"/>
    <mergeCell ref="C46:C48"/>
    <mergeCell ref="A64:G64"/>
    <mergeCell ref="B65:B67"/>
    <mergeCell ref="C65:C67"/>
    <mergeCell ref="A83:G83"/>
    <mergeCell ref="A198:G198"/>
    <mergeCell ref="A3:G3"/>
    <mergeCell ref="A4:G4"/>
    <mergeCell ref="A5:G5"/>
    <mergeCell ref="C7:C9"/>
    <mergeCell ref="A217:G217"/>
    <mergeCell ref="B84:B86"/>
    <mergeCell ref="C84:C86"/>
    <mergeCell ref="A102:G102"/>
    <mergeCell ref="B103:B105"/>
    <mergeCell ref="C103:C105"/>
    <mergeCell ref="A121:G121"/>
    <mergeCell ref="B122:B124"/>
    <mergeCell ref="C122:C124"/>
    <mergeCell ref="A141:G141"/>
    <mergeCell ref="B142:B144"/>
    <mergeCell ref="C142:C144"/>
  </mergeCells>
  <pageMargins left="0.70866141732283472" right="0.70866141732283472" top="0.74803149606299213" bottom="0.9448818897637796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пол+прог</vt:lpstr>
      <vt:lpstr>Прог</vt:lpstr>
      <vt:lpstr>'пол+прог'!Print_Area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Iskra Grigorova</cp:lastModifiedBy>
  <cp:lastPrinted>2021-08-01T15:12:05Z</cp:lastPrinted>
  <dcterms:created xsi:type="dcterms:W3CDTF">2016-04-01T09:51:31Z</dcterms:created>
  <dcterms:modified xsi:type="dcterms:W3CDTF">2021-08-12T08:06:45Z</dcterms:modified>
</cp:coreProperties>
</file>